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72" windowHeight="9855" tabRatio="650"/>
  </bookViews>
  <sheets>
    <sheet name="项目库" sheetId="18" r:id="rId1"/>
    <sheet name="实施计划" sheetId="24" r:id="rId2"/>
  </sheets>
  <definedNames>
    <definedName name="_xlnm._FilterDatabase" localSheetId="0" hidden="1">项目库!$A$6:$AN$46</definedName>
    <definedName name="_xlnm._FilterDatabase" localSheetId="1" hidden="1">实施计划!$A$6:$AO$33</definedName>
    <definedName name="_xlnm.Print_Titles" localSheetId="0">项目库!$3:$6</definedName>
    <definedName name="_xlnm.Print_Area" localSheetId="0">项目库!$A$1:$Z$46</definedName>
    <definedName name="_xlnm.Print_Titles" localSheetId="1">实施计划!$3:$6</definedName>
    <definedName name="_xlnm.Print_Area" localSheetId="1">实施计划!$A$1:$AA$33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<sst xmlns="http://schemas.openxmlformats.org/spreadsheetml/2006/main" count="982" uniqueCount="275">
  <si>
    <t>民丰县2025年巩固拓展脱贫攻坚成果和乡村振兴项目库</t>
  </si>
  <si>
    <t>填报时间：2024年11月25日</t>
  </si>
  <si>
    <t>序号</t>
  </si>
  <si>
    <t>项目库编号</t>
  </si>
  <si>
    <t>项目名称</t>
  </si>
  <si>
    <t>项目类别</t>
  </si>
  <si>
    <t>建设性质（新建、续建、改扩建）</t>
  </si>
  <si>
    <t>建设起至期限</t>
  </si>
  <si>
    <t>实施地点</t>
  </si>
  <si>
    <t>主要建设任务</t>
  </si>
  <si>
    <t>建设单位</t>
  </si>
  <si>
    <t>建设规模</t>
  </si>
  <si>
    <t>县市实施单位</t>
  </si>
  <si>
    <t>项目主管部门</t>
  </si>
  <si>
    <t>责任人</t>
  </si>
  <si>
    <t>资金来源</t>
  </si>
  <si>
    <t>其中</t>
  </si>
  <si>
    <t>绩效目标</t>
  </si>
  <si>
    <t>项目单位补助标准</t>
  </si>
  <si>
    <t>意向企业名称（政企合作项目）</t>
  </si>
  <si>
    <t>项目进展</t>
  </si>
  <si>
    <t>备注</t>
  </si>
  <si>
    <t>行业部门审查意见</t>
  </si>
  <si>
    <t>地区行业部门评审意见</t>
  </si>
  <si>
    <t>项目总投资</t>
  </si>
  <si>
    <t>截止2024年年已安排资金</t>
  </si>
  <si>
    <t>2025年计划安排衔接资金情况</t>
  </si>
  <si>
    <t>2025年计划安排其他政府投资</t>
  </si>
  <si>
    <t>企业投资</t>
  </si>
  <si>
    <t>基本情况</t>
  </si>
  <si>
    <t>正在编制实施方案</t>
  </si>
  <si>
    <t>完成编制实施方案</t>
  </si>
  <si>
    <t xml:space="preserve">完成实施方案审查 </t>
  </si>
  <si>
    <t>完成实施方案批复</t>
  </si>
  <si>
    <t>发布招投标公告</t>
  </si>
  <si>
    <t>完成招投标</t>
  </si>
  <si>
    <t>已开工</t>
  </si>
  <si>
    <t>已完工</t>
  </si>
  <si>
    <t>小计</t>
  </si>
  <si>
    <t>计划安排中央衔接补助资金</t>
  </si>
  <si>
    <t>计划安排自治区衔接补助资金</t>
  </si>
  <si>
    <t>计划安排地方政府债券资金</t>
  </si>
  <si>
    <t>计划安排地、县配套资金</t>
  </si>
  <si>
    <t>2025年计划安排资金</t>
  </si>
  <si>
    <r>
      <rPr>
        <b/>
        <sz val="12"/>
        <rFont val="仿宋_GB2312"/>
        <charset val="134"/>
      </rPr>
      <t>合计</t>
    </r>
  </si>
  <si>
    <t>MF-2024-55</t>
  </si>
  <si>
    <t>民丰县后河坝沙漠阻击区基础设施配套工程</t>
  </si>
  <si>
    <t>产业发展类</t>
  </si>
  <si>
    <t>续建</t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</si>
  <si>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-11</t>
    </r>
    <r>
      <rPr>
        <sz val="12"/>
        <rFont val="仿宋_GB2312"/>
        <charset val="134"/>
      </rPr>
      <t>月</t>
    </r>
  </si>
  <si>
    <t>民丰县</t>
  </si>
  <si>
    <r>
      <rPr>
        <sz val="12"/>
        <rFont val="仿宋_GB2312"/>
        <charset val="134"/>
      </rPr>
      <t>防沙治沙建设总面积为</t>
    </r>
    <r>
      <rPr>
        <sz val="12"/>
        <rFont val="Times New Roman"/>
        <charset val="134"/>
      </rPr>
      <t>2.8</t>
    </r>
    <r>
      <rPr>
        <sz val="12"/>
        <rFont val="仿宋_GB2312"/>
        <charset val="134"/>
      </rPr>
      <t>万亩。主要建设内容包括：（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6m</t>
    </r>
    <r>
      <rPr>
        <sz val="12"/>
        <rFont val="仿宋_GB2312"/>
        <charset val="134"/>
      </rPr>
      <t>宽</t>
    </r>
    <r>
      <rPr>
        <sz val="12"/>
        <rFont val="Times New Roman"/>
        <charset val="134"/>
      </rPr>
      <t>30cm</t>
    </r>
    <r>
      <rPr>
        <sz val="12"/>
        <rFont val="仿宋_GB2312"/>
        <charset val="134"/>
      </rPr>
      <t>厚砂砾石田间道总长度</t>
    </r>
    <r>
      <rPr>
        <sz val="12"/>
        <rFont val="Times New Roman"/>
        <charset val="134"/>
      </rPr>
      <t>13.078km</t>
    </r>
    <r>
      <rPr>
        <sz val="12"/>
        <rFont val="仿宋_GB2312"/>
        <charset val="134"/>
      </rPr>
      <t>；（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4m</t>
    </r>
    <r>
      <rPr>
        <sz val="12"/>
        <rFont val="仿宋_GB2312"/>
        <charset val="134"/>
      </rPr>
      <t>宽</t>
    </r>
    <r>
      <rPr>
        <sz val="12"/>
        <rFont val="Times New Roman"/>
        <charset val="134"/>
      </rPr>
      <t>30cm</t>
    </r>
    <r>
      <rPr>
        <sz val="12"/>
        <rFont val="仿宋_GB2312"/>
        <charset val="134"/>
      </rPr>
      <t>厚砂砾石生产路总长度</t>
    </r>
    <r>
      <rPr>
        <sz val="12"/>
        <rFont val="Times New Roman"/>
        <charset val="134"/>
      </rPr>
      <t>39.203km</t>
    </r>
    <r>
      <rPr>
        <sz val="12"/>
        <rFont val="仿宋_GB2312"/>
        <charset val="134"/>
      </rPr>
      <t>；（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千伏电缆长度</t>
    </r>
    <r>
      <rPr>
        <sz val="12"/>
        <rFont val="Times New Roman"/>
        <charset val="134"/>
      </rPr>
      <t>30.776km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4*120</t>
    </r>
    <r>
      <rPr>
        <sz val="12"/>
        <rFont val="仿宋_GB2312"/>
        <charset val="134"/>
      </rPr>
      <t>架空绝缘铝芯导线，</t>
    </r>
    <r>
      <rPr>
        <sz val="12"/>
        <rFont val="Times New Roman"/>
        <charset val="134"/>
      </rPr>
      <t>12m</t>
    </r>
    <r>
      <rPr>
        <sz val="12"/>
        <rFont val="仿宋_GB2312"/>
        <charset val="134"/>
      </rPr>
      <t>高水泥电杆架空敷设）；（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80KVA</t>
    </r>
    <r>
      <rPr>
        <sz val="12"/>
        <rFont val="仿宋_GB2312"/>
        <charset val="134"/>
      </rPr>
      <t>油浸变压器</t>
    </r>
    <r>
      <rPr>
        <sz val="12"/>
        <rFont val="Times New Roman"/>
        <charset val="134"/>
      </rPr>
      <t>55</t>
    </r>
    <r>
      <rPr>
        <sz val="12"/>
        <rFont val="仿宋_GB2312"/>
        <charset val="134"/>
      </rPr>
      <t>台；（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）灌溉水井</t>
    </r>
    <r>
      <rPr>
        <sz val="12"/>
        <rFont val="Times New Roman"/>
        <charset val="134"/>
      </rPr>
      <t>55</t>
    </r>
    <r>
      <rPr>
        <sz val="12"/>
        <rFont val="仿宋_GB2312"/>
        <charset val="134"/>
      </rPr>
      <t>眼（深度不超过</t>
    </r>
    <r>
      <rPr>
        <sz val="12"/>
        <rFont val="Times New Roman"/>
        <charset val="134"/>
      </rPr>
      <t>120m</t>
    </r>
    <r>
      <rPr>
        <sz val="12"/>
        <rFont val="仿宋_GB2312"/>
        <charset val="134"/>
      </rPr>
      <t>）；（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）水泵及设备</t>
    </r>
    <r>
      <rPr>
        <sz val="12"/>
        <rFont val="Times New Roman"/>
        <charset val="134"/>
      </rPr>
      <t xml:space="preserve"> 55</t>
    </r>
    <r>
      <rPr>
        <sz val="12"/>
        <rFont val="仿宋_GB2312"/>
        <charset val="134"/>
      </rPr>
      <t>套；（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24m²</t>
    </r>
    <r>
      <rPr>
        <sz val="12"/>
        <rFont val="仿宋_GB2312"/>
        <charset val="134"/>
      </rPr>
      <t>混凝土预制水井房</t>
    </r>
    <r>
      <rPr>
        <sz val="12"/>
        <rFont val="Times New Roman"/>
        <charset val="134"/>
      </rPr>
      <t>55</t>
    </r>
    <r>
      <rPr>
        <sz val="12"/>
        <rFont val="仿宋_GB2312"/>
        <charset val="134"/>
      </rPr>
      <t>座。</t>
    </r>
  </si>
  <si>
    <t>万亩</t>
  </si>
  <si>
    <t>民丰县林草局</t>
  </si>
  <si>
    <r>
      <rPr>
        <sz val="12"/>
        <rFont val="仿宋_GB2312"/>
        <charset val="134"/>
      </rPr>
      <t>麦提图尔荪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图尔荪尼亚孜</t>
    </r>
  </si>
  <si>
    <t>巩固任务资金</t>
  </si>
  <si>
    <t>通过项目建设，可改善项目区生产生活条件</t>
  </si>
  <si>
    <t>MF-2025-1</t>
  </si>
  <si>
    <t>民丰县安迪尔乡防沙治沙基础设施配套工程</t>
  </si>
  <si>
    <t>新建</t>
  </si>
  <si>
    <t>安迪尔乡</t>
  </si>
  <si>
    <t>新建5m宽主干路1条，长 5.23km；3m宽支路16条，长14.56km；1110kv 输电线路16.98km，新建机井28眼，井房28座，变压器28套，变频启动柜28套，潜水泵28套，过滤器28套，施肥罐28套。</t>
  </si>
  <si>
    <t>安迪尔乡人民政府</t>
  </si>
  <si>
    <t>MF-2025-2</t>
  </si>
  <si>
    <t>民丰县2025年产业帮扶精准到户项目</t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</si>
  <si>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-12</t>
    </r>
    <r>
      <rPr>
        <sz val="12"/>
        <rFont val="仿宋_GB2312"/>
        <charset val="134"/>
      </rPr>
      <t>月</t>
    </r>
  </si>
  <si>
    <t>根据奖补项目工作方案，由各村脱贫户、监测户自愿申请需要补助的产业类型，经乡村两级审核初步验收，报县级相关行业部门抽验后，对符合奖补的产业，以奖代补的形式发放相应补贴。其中：计划奖补种植类1个项目安排资金600万元、畜牧类1个项目安排资金1900万元、林果类1个项目安排资金400万元、庭院经济类1个项目安排资金100万元。</t>
  </si>
  <si>
    <t>——</t>
  </si>
  <si>
    <t>各乡镇、街道</t>
  </si>
  <si>
    <t>民丰县农业农村局</t>
  </si>
  <si>
    <t>麦麦提敏·麦提图尔荪</t>
  </si>
  <si>
    <t>通过项目实施，激发农户发展产业的积极性，壮大产业增加收入</t>
  </si>
  <si>
    <t>MF-2025-3</t>
  </si>
  <si>
    <r>
      <rPr>
        <sz val="12"/>
        <rFont val="仿宋_GB2312"/>
        <charset val="134"/>
      </rPr>
      <t>民丰县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年外出务工（就业）到户以奖代补项目</t>
    </r>
  </si>
  <si>
    <t>就业类</t>
  </si>
  <si>
    <r>
      <rPr>
        <sz val="12"/>
        <rFont val="仿宋_GB2312"/>
        <charset val="134"/>
      </rPr>
      <t>计划补助900人。对疆外及区内其他地州务工稳定就业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个月以上的脱贫人口和监测对象，给予一次性交通补助，其中：疆外其他省市务工交通补助每人</t>
    </r>
    <r>
      <rPr>
        <sz val="12"/>
        <rFont val="Times New Roman"/>
        <charset val="134"/>
      </rPr>
      <t>2000</t>
    </r>
    <r>
      <rPr>
        <sz val="12"/>
        <rFont val="仿宋_GB2312"/>
        <charset val="134"/>
      </rPr>
      <t>元、疆内其他地州务工交通补助每人</t>
    </r>
    <r>
      <rPr>
        <sz val="12"/>
        <rFont val="Times New Roman"/>
        <charset val="134"/>
      </rPr>
      <t>1000</t>
    </r>
    <r>
      <rPr>
        <sz val="12"/>
        <rFont val="仿宋_GB2312"/>
        <charset val="134"/>
      </rPr>
      <t>元。原则上每人每年只享受一次交通补助。</t>
    </r>
  </si>
  <si>
    <t>通过到户以奖代补项目实施，激发脱贫群众外出务工，实现家庭收入不断稳定增长</t>
  </si>
  <si>
    <t>MF-2025-4</t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</si>
  <si>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年民丰县脱贫户、三类户安置公益性岗位项目</t>
    </r>
  </si>
  <si>
    <t>对帮扶监测对象进行有针对性的帮扶，开发公益性岗位350个，安置350名脱贫户、三类户，补贴标准为1750元/人/月；安置公益性岗位主要分布在各乡镇和街办。</t>
  </si>
  <si>
    <t>人</t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</si>
  <si>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民丰县人社局</t>
    </r>
  </si>
  <si>
    <t>民丰县人社局</t>
  </si>
  <si>
    <r>
      <rPr>
        <sz val="12"/>
        <rFont val="仿宋_GB2312"/>
        <charset val="134"/>
      </rPr>
      <t>艾散江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阿吾提</t>
    </r>
  </si>
  <si>
    <t>巩固脱贫攻坚成果同乡村振兴有效衔接，保障建档立卡贫脱贫户、边缘易致贫户、突发严重困难户等家庭通过市场渠道无法实现自主择业就业劳动力，通过公共后勤服务保障项目，实现家庭稳定增收</t>
  </si>
  <si>
    <t>MF-2025-5</t>
  </si>
  <si>
    <t>民丰县扶贫小额信贷贷款贴息项目</t>
  </si>
  <si>
    <t>对脱贫户、监测对象扶贫小额信贷进行贴息。</t>
  </si>
  <si>
    <t>—</t>
  </si>
  <si>
    <t>减轻脱贫户、三类户还贷压力，促进发展生产提高家庭收入</t>
  </si>
  <si>
    <t>MF-2025-6</t>
  </si>
  <si>
    <t>民丰县项目管理费</t>
  </si>
  <si>
    <t>其他类</t>
  </si>
  <si>
    <t>项目管理费主要用于项目前期设计，评审，招标，监理，验收等与项目管理相关的支出。</t>
  </si>
  <si>
    <t>进一步规范项目建设和项目顺利实施</t>
  </si>
  <si>
    <t>MF-2025-7</t>
  </si>
  <si>
    <r>
      <rPr>
        <sz val="12"/>
        <rFont val="仿宋_GB2312"/>
        <charset val="134"/>
      </rPr>
      <t>民丰县雨露计划项目（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-2026</t>
    </r>
    <r>
      <rPr>
        <sz val="12"/>
        <rFont val="仿宋_GB2312"/>
        <charset val="134"/>
      </rPr>
      <t>年）</t>
    </r>
  </si>
  <si>
    <t>巩固拓展脱贫攻坚成果类</t>
  </si>
  <si>
    <r>
      <rPr>
        <sz val="12"/>
        <rFont val="仿宋_GB2312"/>
        <charset val="134"/>
      </rPr>
      <t>补助对象及标准：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雨露计划项目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补助资金的扶持对象为全县在校就读教育部认定的中、高等职业教育学籍管理系统注册正式学籍的中等职业教育（包括普通中专、成人中专、职业高中、技工院校）、高等职业教育的建档立卡贫脱贫户、边缘易致贫户、突发严重困难户困家庭子女，补助标准为每人每学年给予</t>
    </r>
    <r>
      <rPr>
        <sz val="12"/>
        <rFont val="Times New Roman"/>
        <charset val="134"/>
      </rPr>
      <t>3000</t>
    </r>
    <r>
      <rPr>
        <sz val="12"/>
        <rFont val="仿宋_GB2312"/>
        <charset val="134"/>
      </rPr>
      <t>元的衔接资金助学补助。补助人数：预计补助中职、高职在校生预计1000名。</t>
    </r>
  </si>
  <si>
    <t>民丰县教科局</t>
  </si>
  <si>
    <t>杨芳</t>
  </si>
  <si>
    <t xml:space="preserve"> </t>
  </si>
  <si>
    <t>加快实施教育扶贫工程，保障脱贫户、监测户家庭接受中、高等职业教育的子女学有一技之长，增强其就业或创业的能力，实现家庭稳定增收</t>
  </si>
  <si>
    <t>MF-2025-8</t>
  </si>
  <si>
    <t>民丰县边销茶入户项目</t>
  </si>
  <si>
    <r>
      <rPr>
        <sz val="12"/>
        <rFont val="仿宋_GB2312"/>
        <charset val="134"/>
      </rPr>
      <t>采购低氟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边销茶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以慰问的方式发放全县脱贫户及监测户等困难群众</t>
    </r>
    <r>
      <rPr>
        <sz val="12"/>
        <rFont val="Times New Roman"/>
        <charset val="134"/>
      </rPr>
      <t>5113</t>
    </r>
    <r>
      <rPr>
        <sz val="12"/>
        <rFont val="仿宋_GB2312"/>
        <charset val="134"/>
      </rPr>
      <t>户，每户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公斤。</t>
    </r>
  </si>
  <si>
    <t>户</t>
  </si>
  <si>
    <t>民丰县民宗局</t>
  </si>
  <si>
    <t>杨玉龙</t>
  </si>
  <si>
    <t>少数民族发展任务资金</t>
  </si>
  <si>
    <t>通过项目建设，推广低氟边销茶，引导健康饮茶，改善贫困户的生活和健康条件</t>
  </si>
  <si>
    <t>MF-2025-9</t>
  </si>
  <si>
    <t>民丰县叶亦克乡生态环境整治中央财政以工代赈项目</t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</si>
  <si>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-11</t>
    </r>
    <r>
      <rPr>
        <sz val="12"/>
        <rFont val="仿宋_GB2312"/>
        <charset val="134"/>
      </rPr>
      <t>月</t>
    </r>
  </si>
  <si>
    <t>叶亦克乡</t>
  </si>
  <si>
    <t>人工平整土方约3.96亩，人工挖沟换填种植土约26400立方米，新建防渗渠1.5公里，及配套分水闸等渠系构筑物。</t>
  </si>
  <si>
    <r>
      <rPr>
        <sz val="12"/>
        <rFont val="仿宋_GB2312"/>
        <charset val="134"/>
      </rPr>
      <t>公里</t>
    </r>
    <r>
      <rPr>
        <sz val="12"/>
        <rFont val="Times New Roman"/>
        <charset val="134"/>
      </rPr>
      <t xml:space="preserve">  </t>
    </r>
  </si>
  <si>
    <t>叶亦克乡人民政府</t>
  </si>
  <si>
    <t>民丰县发改委</t>
  </si>
  <si>
    <t>孟凡超</t>
  </si>
  <si>
    <t>以工代赈任务资金</t>
  </si>
  <si>
    <t>预计吸纳当地低收入群众务工人数（非人次）66人，预计培训务工群众人数（非人次）66人。</t>
  </si>
  <si>
    <t>MF-2025-10</t>
  </si>
  <si>
    <t>民丰县叶亦克乡新建渠道中央财政以工代赈项目</t>
  </si>
  <si>
    <t>乡村建设类</t>
  </si>
  <si>
    <r>
      <rPr>
        <sz val="12"/>
        <rFont val="仿宋_GB2312"/>
        <charset val="134"/>
      </rPr>
      <t>新建防渗渠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条，总长度约为</t>
    </r>
    <r>
      <rPr>
        <sz val="12"/>
        <rFont val="Times New Roman"/>
        <charset val="134"/>
      </rPr>
      <t>6.3km</t>
    </r>
    <r>
      <rPr>
        <sz val="12"/>
        <rFont val="仿宋_GB2312"/>
        <charset val="134"/>
      </rPr>
      <t>，配套建设分水闸等渠系构筑物。土地平整</t>
    </r>
    <r>
      <rPr>
        <sz val="12"/>
        <rFont val="Times New Roman"/>
        <charset val="134"/>
      </rPr>
      <t>200</t>
    </r>
    <r>
      <rPr>
        <sz val="12"/>
        <rFont val="仿宋_GB2312"/>
        <charset val="134"/>
      </rPr>
      <t>亩。</t>
    </r>
  </si>
  <si>
    <t>预计吸纳当地低收入群众务工人数（非人次）76人，预计培训务工群众人数（非人次）76人。</t>
  </si>
  <si>
    <t>MF-2025-11</t>
  </si>
  <si>
    <t>民丰县叶亦克乡生态治理基础设施中央财政以工代赈项目</t>
  </si>
  <si>
    <r>
      <rPr>
        <sz val="12"/>
        <rFont val="仿宋_GB2312"/>
        <charset val="134"/>
      </rPr>
      <t>土方平整60亩，种植土换填</t>
    </r>
    <r>
      <rPr>
        <sz val="12"/>
        <rFont val="Times New Roman"/>
        <charset val="134"/>
      </rPr>
      <t>32000</t>
    </r>
    <r>
      <rPr>
        <sz val="12"/>
        <rFont val="仿宋_GB2312"/>
        <charset val="134"/>
      </rPr>
      <t>立方米，新建防渗渠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公里。</t>
    </r>
  </si>
  <si>
    <t>预计吸纳当地低收入群众务工人数（非人次）72人，预计培训务工群众人数（非人次）72人。</t>
  </si>
  <si>
    <t>MF-2025-12</t>
  </si>
  <si>
    <t>民丰县尼雅镇光明社区基础设施中央财政以工代赈项目</t>
  </si>
  <si>
    <t>尼雅镇</t>
  </si>
  <si>
    <r>
      <rPr>
        <sz val="12"/>
        <rFont val="仿宋_GB2312"/>
        <charset val="134"/>
      </rPr>
      <t>新建</t>
    </r>
    <r>
      <rPr>
        <sz val="12"/>
        <rFont val="Times New Roman"/>
        <charset val="134"/>
      </rPr>
      <t>DN160</t>
    </r>
    <r>
      <rPr>
        <sz val="12"/>
        <rFont val="仿宋_GB2312"/>
        <charset val="134"/>
      </rPr>
      <t>给水管</t>
    </r>
    <r>
      <rPr>
        <sz val="12"/>
        <rFont val="Times New Roman"/>
        <charset val="134"/>
      </rPr>
      <t>8km</t>
    </r>
    <r>
      <rPr>
        <sz val="12"/>
        <rFont val="仿宋_GB2312"/>
        <charset val="134"/>
      </rPr>
      <t>；主干道改扩建</t>
    </r>
    <r>
      <rPr>
        <sz val="12"/>
        <rFont val="Times New Roman"/>
        <charset val="134"/>
      </rPr>
      <t>1.5</t>
    </r>
    <r>
      <rPr>
        <sz val="12"/>
        <rFont val="仿宋_GB2312"/>
        <charset val="134"/>
      </rPr>
      <t>公里，道路改建</t>
    </r>
    <r>
      <rPr>
        <sz val="12"/>
        <rFont val="Times New Roman"/>
        <charset val="134"/>
      </rPr>
      <t>560</t>
    </r>
    <r>
      <rPr>
        <sz val="12"/>
        <rFont val="仿宋_GB2312"/>
        <charset val="134"/>
      </rPr>
      <t>米，巷道延长</t>
    </r>
    <r>
      <rPr>
        <sz val="12"/>
        <rFont val="Times New Roman"/>
        <charset val="134"/>
      </rPr>
      <t>265</t>
    </r>
    <r>
      <rPr>
        <sz val="12"/>
        <rFont val="仿宋_GB2312"/>
        <charset val="134"/>
      </rPr>
      <t>米，增加过路圆管涵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道。</t>
    </r>
  </si>
  <si>
    <t>尼雅镇人民政府</t>
  </si>
  <si>
    <t>预计吸纳当地低收入群众务工人数（非人次）53人，预计培训务工群众人数（非人次）53人。</t>
  </si>
  <si>
    <t>MF-2025-13</t>
  </si>
  <si>
    <t>民丰县若克雅乡草原村生态治理中央财政以工代赈项目（一期）</t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</si>
  <si>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-11</t>
    </r>
    <r>
      <rPr>
        <sz val="12"/>
        <rFont val="仿宋_GB2312"/>
        <charset val="134"/>
      </rPr>
      <t>月</t>
    </r>
  </si>
  <si>
    <t>若克雅乡</t>
  </si>
  <si>
    <r>
      <rPr>
        <sz val="12"/>
        <rFont val="仿宋_GB2312"/>
        <charset val="134"/>
      </rPr>
      <t>防沙治沙面积</t>
    </r>
    <r>
      <rPr>
        <sz val="12"/>
        <rFont val="Times New Roman"/>
        <charset val="134"/>
      </rPr>
      <t>900</t>
    </r>
    <r>
      <rPr>
        <sz val="12"/>
        <rFont val="仿宋_GB2312"/>
        <charset val="134"/>
      </rPr>
      <t>亩，配套建设道路，电力设施、机井及滴灌主管等配套设施。</t>
    </r>
  </si>
  <si>
    <t>亩</t>
  </si>
  <si>
    <t>若克雅乡人民政府</t>
  </si>
  <si>
    <t>预计吸纳当地低收入群众务工人数（非人次）74人，预计培训务工群众人数（非人次）74人。</t>
  </si>
  <si>
    <t>MF-2025-14</t>
  </si>
  <si>
    <t>民丰县若克雅乡草原村生态治理中央财政以工代赈项目（二期）</t>
  </si>
  <si>
    <r>
      <rPr>
        <sz val="12"/>
        <rFont val="仿宋_GB2312"/>
        <charset val="134"/>
      </rPr>
      <t>防沙治沙面积</t>
    </r>
    <r>
      <rPr>
        <sz val="12"/>
        <rFont val="Times New Roman"/>
        <charset val="134"/>
      </rPr>
      <t>500</t>
    </r>
    <r>
      <rPr>
        <sz val="12"/>
        <rFont val="仿宋_GB2312"/>
        <charset val="134"/>
      </rPr>
      <t>亩，配套建设道路，电力设施、机井及滴灌主管等配套设施。</t>
    </r>
  </si>
  <si>
    <t>预计吸纳当地低收入群众务工人数（非人次）39人，预计培训务工群众人数（非人次）39人。</t>
  </si>
  <si>
    <t>MF-2025-15</t>
  </si>
  <si>
    <t>民丰县萨勒吾则克乡污水处理站建设项目</t>
  </si>
  <si>
    <t>萨勒吾则克乡</t>
  </si>
  <si>
    <t>新建设计处理能力80m3/d的污水处理站1座，采用厌氧+人工湿地工艺处理。主要建设内容包括 DN315 HDPE 双壁波纹管 287m，Φ1250mm 砖砌圆形混凝土检查井10座（其中沉泥井1座），进水调节提升泵池及出水泵池1座，厌氧反应池1座，人工湿地1座，紫外消毒及流量计井1座，包含水泵阀门配电柜等全套设备和设施。扩容改造设计处理能力20m3/d和50m3/d的污水处理站各1座，均采用接触氧化法工艺处理，主要建设内容包括进水调节提升泵池、一体化污水处理设备、紫外消毒及流量计井1座、设备间及配套管道阀门等。</t>
  </si>
  <si>
    <t>座</t>
  </si>
  <si>
    <t>萨勒吾则克乡人民政府</t>
  </si>
  <si>
    <t>地区生态环境局民丰县分局</t>
  </si>
  <si>
    <t>冯泽涛</t>
  </si>
  <si>
    <t>通过项目实施，进一步加大对农村生活污水的收集处理，改善乡村人居环境。</t>
  </si>
  <si>
    <t>MF-2025-16</t>
  </si>
  <si>
    <t>民丰县叶亦克乡养殖圈舍建设项目</t>
  </si>
  <si>
    <t>建设标准化养殖圈舍130套，总面积6396.00平方米。每套圈舍面积81.60平方米，其中：圈舍建筑面积49.20平方米，钢结构；室外活动区面积32.40平方米。</t>
  </si>
  <si>
    <t>套</t>
  </si>
  <si>
    <t>增加易地搬迁户收入</t>
  </si>
  <si>
    <t>MF-2025-17</t>
  </si>
  <si>
    <r>
      <rPr>
        <sz val="12"/>
        <rFont val="仿宋_GB2312"/>
        <charset val="134"/>
      </rPr>
      <t>民丰县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年抗旱机电井取水设施提升工程</t>
    </r>
  </si>
  <si>
    <t>新打抗旱机电井2眼（含泵房、变压器等设备），对其他抗旱机电井更换启动柜、潜水泵、泵管、变压器等设施设备。根据《水利水电工程等级划分及洪水标准》(SL252-2017)规定，该工程等别为V等，工程规模为小（2）型。主要建筑物、次要建筑物均为5级。</t>
  </si>
  <si>
    <t>眼</t>
  </si>
  <si>
    <t>民丰县水利局</t>
  </si>
  <si>
    <t>周广慧</t>
  </si>
  <si>
    <t>通过项目建设，可改善项目区生产生活条件。</t>
  </si>
  <si>
    <t>MF-2025-18</t>
  </si>
  <si>
    <t>民丰县乡村道路破损维修工程</t>
  </si>
  <si>
    <r>
      <rPr>
        <sz val="12"/>
        <rFont val="仿宋_GB2312"/>
        <charset val="134"/>
      </rPr>
      <t>计划对各乡镇（村）路面修复</t>
    </r>
    <r>
      <rPr>
        <sz val="12"/>
        <rFont val="Times New Roman"/>
        <charset val="134"/>
      </rPr>
      <t>4cm</t>
    </r>
    <r>
      <rPr>
        <sz val="12"/>
        <rFont val="仿宋_GB2312"/>
        <charset val="134"/>
      </rPr>
      <t>沥青混凝土</t>
    </r>
    <r>
      <rPr>
        <sz val="12"/>
        <rFont val="Times New Roman"/>
        <charset val="134"/>
      </rPr>
      <t>58000</t>
    </r>
    <r>
      <rPr>
        <sz val="12"/>
        <rFont val="仿宋_GB2312"/>
        <charset val="134"/>
      </rPr>
      <t>平方米，路面标线补画</t>
    </r>
    <r>
      <rPr>
        <sz val="12"/>
        <rFont val="Times New Roman"/>
        <charset val="134"/>
      </rPr>
      <t>260</t>
    </r>
    <r>
      <rPr>
        <sz val="12"/>
        <rFont val="仿宋_GB2312"/>
        <charset val="134"/>
      </rPr>
      <t>平方米，过水路面</t>
    </r>
    <r>
      <rPr>
        <sz val="12"/>
        <rFont val="Times New Roman"/>
        <charset val="134"/>
      </rPr>
      <t>54</t>
    </r>
    <r>
      <rPr>
        <sz val="12"/>
        <rFont val="仿宋_GB2312"/>
        <charset val="134"/>
      </rPr>
      <t>米，路基水毁防护</t>
    </r>
    <r>
      <rPr>
        <sz val="12"/>
        <rFont val="Times New Roman"/>
        <charset val="134"/>
      </rPr>
      <t>26</t>
    </r>
    <r>
      <rPr>
        <sz val="12"/>
        <rFont val="仿宋_GB2312"/>
        <charset val="134"/>
      </rPr>
      <t>米。</t>
    </r>
  </si>
  <si>
    <t>m2</t>
  </si>
  <si>
    <t>民丰县住建局（交通局）</t>
  </si>
  <si>
    <t>刘伟</t>
  </si>
  <si>
    <t>MF-2025-19</t>
  </si>
  <si>
    <t>民丰县若克雅劳光村污水处理项目</t>
  </si>
  <si>
    <t>日处理污水量80立方米污水处理站一座，采用厌氧+人工湿地工艺模式，主要建设内容包括化粪池，进水调节池，厌氧池，进水渠道和出水渠道，抗渗人工湿地，包含水泵阀门配电柜等配套设施。</t>
  </si>
  <si>
    <t>民丰县生态环境局</t>
  </si>
  <si>
    <r>
      <rPr>
        <sz val="12"/>
        <rFont val="仿宋_GB2312"/>
        <charset val="134"/>
      </rPr>
      <t>苏迪耶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多莱提尼亚孜</t>
    </r>
  </si>
  <si>
    <t>通过项目实施村庄因污水排放导致的黑臭水体基本消除，有效减少污水对土壤和地下水污染。</t>
  </si>
  <si>
    <t>MF-2025-20</t>
  </si>
  <si>
    <t>民丰县叶亦克乡丰祥村、丰裕村引水渠道建设项目</t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</si>
  <si>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-9</t>
    </r>
    <r>
      <rPr>
        <sz val="12"/>
        <rFont val="仿宋_GB2312"/>
        <charset val="134"/>
      </rPr>
      <t>月</t>
    </r>
  </si>
  <si>
    <t>新建引水渠道5.034km，设计流量1.02立方米/秒，共布置9座渠系建筑物，其中节制分水闸1座，单分水闸1座，过路涵1座，农桥3座，钢管渡槽3座。</t>
  </si>
  <si>
    <t>民丰县叶亦克乡人民政府</t>
  </si>
  <si>
    <t>MF-2025-21</t>
  </si>
  <si>
    <t>民丰县萨勒吾则克乡畜牧配种服务站建设项目</t>
  </si>
  <si>
    <r>
      <rPr>
        <sz val="12"/>
        <rFont val="仿宋_GB2312"/>
        <charset val="134"/>
      </rPr>
      <t>建设畜牧配种服务站一座，占地面积约3亩，建设面积约400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，包括兽医室、配种室、大小畜诊疗棚、青贮窖、饲草料棚等，配套相关设施及设备；配套建设饲料加工区（有顶棚+地面硬化）400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及配套设备。</t>
    </r>
  </si>
  <si>
    <t>平方米</t>
  </si>
  <si>
    <t>通过加强配种服务站建设，提升服务水平等措施，能够有效地提高牛羊养殖业的繁殖效率和优良品种覆盖率，推动畜牧业的持续健康发展</t>
  </si>
  <si>
    <t>MF-2025-22</t>
  </si>
  <si>
    <t>民丰县尼雅乡畜牧配种服务站建设项目</t>
  </si>
  <si>
    <t>尼雅乡</t>
  </si>
  <si>
    <t>新建配种站1座，总建筑面积为120平方米，包含舒静室、储精室、验精室、采精室、业务办公室及配套附属设施，每个建设地点的附属设施包含：饲料棚1005.83平方米、待配散拦棚1005.83平方米、堆沤区40平方米、青储池43.65平方米。配套给排水、强弱电、硬化地坪等附属设施。硬化地坪等附属设施</t>
  </si>
  <si>
    <t>尼雅乡人民政府</t>
  </si>
  <si>
    <t>通过加强配种服务站建设，提升服务水平等措施，能够有效地提高牛羊养殖业的繁殖效率和优良品种覆盖率，推动畜牧业的持续健康发展。</t>
  </si>
  <si>
    <t>MF-2025-23</t>
  </si>
  <si>
    <t>民丰县叶亦克乡畜牧配种服务站建设项目</t>
  </si>
  <si>
    <t>建设检疫点、诊疗室1栋，砖混结构建筑面积150平方米；建设配种站1栋，砖混结构建筑面积100平米；建设牛羊棚及饲草料棚一座，门式钢架结构150平米；新建散栏棚一座，面积100平米，配套建设青贮池、硬化、围墙等。</t>
  </si>
  <si>
    <t>MF-2025-24</t>
  </si>
  <si>
    <t>民丰县叶亦克乡丰祥村、丰裕村、叶亦克村发展壮大村集体项目</t>
  </si>
  <si>
    <r>
      <rPr>
        <sz val="12"/>
        <rFont val="仿宋_GB2312"/>
        <charset val="134"/>
      </rPr>
      <t>1、丰祥村：（1）采购洒水车1辆（规格：罐体容积：12m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，排放标准：国VI，轴距3950mm）；（2）采购母羊777只（规格：25公斤以上，一岁以上（14-16个月），杂交羊（能繁母羊）。2、丰裕村：（1）采购洒水车1辆（规格：罐体容积：12m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，排放标准：国VI，轴距3950mm）；（2）采购母羊777只（规格：25公斤以上，一岁以上（14-16个月），杂交羊（能繁母羊）。3、叶亦克村：（1）采购装载机1辆（规格：额定载重：5000kg，额定功率：170kw，卸载高度：3460mm，最大崛起力：160±5kN）；（2）采购洒水车1辆（规格：罐体容积：12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，排放标准：国VI，轴距3950mm）；（3）采购母羊310只，（规格：25公斤以上，一岁以上（14-16个月），异地和田羊（能繁母羊），以达到换血的目的）。</t>
    </r>
  </si>
  <si>
    <t>本项目的实施，将直接带动村集体经济的发展，提高村民的收入水平，产生明显的经济效益。本项目通过推动农村产业的发展和升级，将提高农业产值和效益，产生明显的间接经济效益。</t>
  </si>
  <si>
    <t>MF-2025-25</t>
  </si>
  <si>
    <r>
      <rPr>
        <sz val="12"/>
        <rFont val="仿宋_GB2312"/>
        <charset val="134"/>
      </rPr>
      <t>民丰县安迪尔乡</t>
    </r>
    <r>
      <rPr>
        <sz val="12"/>
        <rFont val="Times New Roman"/>
        <charset val="134"/>
      </rPr>
      <t>Y208</t>
    </r>
    <r>
      <rPr>
        <sz val="12"/>
        <rFont val="仿宋_GB2312"/>
        <charset val="134"/>
      </rPr>
      <t>线</t>
    </r>
    <r>
      <rPr>
        <sz val="12"/>
        <rFont val="Times New Roman"/>
        <charset val="134"/>
      </rPr>
      <t>K5</t>
    </r>
    <r>
      <rPr>
        <sz val="12"/>
        <rFont val="仿宋_GB2312"/>
        <charset val="134"/>
      </rPr>
      <t>处桥梁建设项目</t>
    </r>
  </si>
  <si>
    <t>新建3-30m中桥1座，全长97.5m，全宽8.5m，净宽7.5m；引道长度0.543km，桥梁+引道长度合计0.64km。按四级公路标准设计，路基宽8.5m，路面宽度7.0m，沥青混凝土路面，路面结构层为：4cm沥青混泥土面层+20cm级配砂砾基层+30cm天然砂砾底基层，2*0.75m天然砂砾路肩。</t>
  </si>
  <si>
    <t>米</t>
  </si>
  <si>
    <t>通过项目建设，可改善项区域群众生产生活条件，提升农村公路服务水平</t>
  </si>
  <si>
    <t>MF-2025-26</t>
  </si>
  <si>
    <t>民丰县尼雅乡、尼雅镇设施农业大棚改造提升项目</t>
  </si>
  <si>
    <t>尼雅乡、民雅镇</t>
  </si>
  <si>
    <t>对尼雅乡、尼雅镇102座大棚实施维修工程:其中水井维修2座(含洗井、更换水泵等)；棚膜更换(PE膜，10丝含压膜绷带)102座;棉被(五层，10x3)2346张;卷帘机(含60米卷杆、支架、正反开关等附属设施)102台;大棚门102扇;380v智能电表及电表箱(含空开、电断路器等)102套;4平方电线5388米;380v电力线1052米及维修，大棚灌溉设施改造53座。</t>
  </si>
  <si>
    <t>MF-2025-32</t>
  </si>
  <si>
    <t>民丰县叶亦克乡易地搬迁点农村饮水安全联通工程</t>
  </si>
  <si>
    <t>改扩建</t>
  </si>
  <si>
    <r>
      <rPr>
        <sz val="12"/>
        <rFont val="仿宋_GB2312"/>
        <charset val="134"/>
      </rPr>
      <t>新建</t>
    </r>
    <r>
      <rPr>
        <sz val="12"/>
        <rFont val="Times New Roman"/>
        <charset val="134"/>
      </rPr>
      <t>1000m³</t>
    </r>
    <r>
      <rPr>
        <sz val="12"/>
        <rFont val="仿宋_GB2312"/>
        <charset val="134"/>
      </rPr>
      <t>清水池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座，水源联通</t>
    </r>
    <r>
      <rPr>
        <sz val="12"/>
        <rFont val="Times New Roman"/>
        <charset val="134"/>
      </rPr>
      <t>DN400PE</t>
    </r>
    <r>
      <rPr>
        <sz val="12"/>
        <rFont val="仿宋_GB2312"/>
        <charset val="134"/>
      </rPr>
      <t>管</t>
    </r>
    <r>
      <rPr>
        <sz val="12"/>
        <rFont val="Times New Roman"/>
        <charset val="134"/>
      </rPr>
      <t>2.5km</t>
    </r>
    <r>
      <rPr>
        <sz val="12"/>
        <rFont val="仿宋_GB2312"/>
        <charset val="134"/>
      </rPr>
      <t>，水厂一体化净水设备、加压泵站等设施设备提升改造</t>
    </r>
  </si>
  <si>
    <r>
      <rPr>
        <sz val="12"/>
        <rFont val="仿宋_GB2312"/>
        <charset val="134"/>
      </rPr>
      <t>保障叶亦克乡富民小区丰祥村、丰裕村两个村</t>
    </r>
    <r>
      <rPr>
        <sz val="12"/>
        <rFont val="Times New Roman"/>
        <charset val="134"/>
      </rPr>
      <t>4900</t>
    </r>
    <r>
      <rPr>
        <sz val="12"/>
        <rFont val="仿宋_GB2312"/>
        <charset val="134"/>
      </rPr>
      <t>人的人饮用水供水保证率和水质达标率。</t>
    </r>
  </si>
  <si>
    <t>MF-2025-33</t>
  </si>
  <si>
    <t>民丰县叶亦克乡阿依塔克水厂农村饮水管网改造提升工程</t>
  </si>
  <si>
    <r>
      <rPr>
        <sz val="12"/>
        <rFont val="仿宋_GB2312"/>
        <charset val="134"/>
      </rPr>
      <t>改造提升输配水管网</t>
    </r>
    <r>
      <rPr>
        <sz val="12"/>
        <rFont val="Times New Roman"/>
        <charset val="134"/>
      </rPr>
      <t>DN200-DN63</t>
    </r>
    <r>
      <rPr>
        <sz val="12"/>
        <rFont val="仿宋_GB2312"/>
        <charset val="134"/>
      </rPr>
      <t>共计</t>
    </r>
    <r>
      <rPr>
        <sz val="12"/>
        <rFont val="Times New Roman"/>
        <charset val="134"/>
      </rPr>
      <t>17km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</si>
  <si>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保障叶亦克乡阿依塔克村、阿克塔什村、英阿瓦提村三个村</t>
    </r>
    <r>
      <rPr>
        <sz val="12"/>
        <rFont val="Times New Roman"/>
        <charset val="134"/>
      </rPr>
      <t>2946</t>
    </r>
    <r>
      <rPr>
        <sz val="12"/>
        <rFont val="仿宋_GB2312"/>
        <charset val="134"/>
      </rPr>
      <t>人的人饮用水供水保证率和水质达标率。</t>
    </r>
  </si>
  <si>
    <t>MF-2025-34</t>
  </si>
  <si>
    <t>民丰县农村饮水水质提升工程</t>
  </si>
  <si>
    <r>
      <rPr>
        <sz val="12"/>
        <rFont val="仿宋_GB2312"/>
        <charset val="134"/>
      </rPr>
      <t>对民丰县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座水厂水处理设备更新改造及反渗透设备更新改造。</t>
    </r>
  </si>
  <si>
    <t>保障民丰县人饮用水供水保证率和水质达标率。</t>
  </si>
  <si>
    <t>MF-2025-35</t>
  </si>
  <si>
    <r>
      <rPr>
        <sz val="12"/>
        <rFont val="仿宋_GB2312"/>
        <charset val="134"/>
      </rPr>
      <t>民丰县安迪尔乡</t>
    </r>
    <r>
      <rPr>
        <sz val="12"/>
        <rFont val="Times New Roman"/>
        <charset val="134"/>
      </rPr>
      <t>X684</t>
    </r>
    <r>
      <rPr>
        <sz val="12"/>
        <rFont val="仿宋_GB2312"/>
        <charset val="134"/>
      </rPr>
      <t>线</t>
    </r>
    <r>
      <rPr>
        <sz val="12"/>
        <rFont val="Times New Roman"/>
        <charset val="134"/>
      </rPr>
      <t>K28</t>
    </r>
    <r>
      <rPr>
        <sz val="12"/>
        <rFont val="仿宋_GB2312"/>
        <charset val="134"/>
      </rPr>
      <t>处桥梁建设项目</t>
    </r>
  </si>
  <si>
    <r>
      <rPr>
        <sz val="12"/>
        <rFont val="仿宋_GB2312"/>
        <charset val="134"/>
      </rPr>
      <t>桥梁一座，桥梁长度</t>
    </r>
    <r>
      <rPr>
        <sz val="12"/>
        <rFont val="Times New Roman"/>
        <charset val="134"/>
      </rPr>
      <t>86</t>
    </r>
    <r>
      <rPr>
        <sz val="12"/>
        <rFont val="仿宋_GB2312"/>
        <charset val="134"/>
      </rPr>
      <t>米（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孔</t>
    </r>
    <r>
      <rPr>
        <sz val="12"/>
        <rFont val="Times New Roman"/>
        <charset val="134"/>
      </rPr>
      <t>-20</t>
    </r>
    <r>
      <rPr>
        <sz val="12"/>
        <rFont val="仿宋_GB2312"/>
        <charset val="134"/>
      </rPr>
      <t>米），包括护坡等附属工程</t>
    </r>
  </si>
  <si>
    <t>MF-2025-36</t>
  </si>
  <si>
    <t>民丰县尼雅河防洪堤维修养护项目</t>
  </si>
  <si>
    <r>
      <rPr>
        <sz val="12"/>
        <rFont val="仿宋_GB2312"/>
        <charset val="134"/>
      </rPr>
      <t>对尼雅河尼雅乡河段防洪堤维修</t>
    </r>
    <r>
      <rPr>
        <sz val="12"/>
        <rFont val="Times New Roman"/>
        <charset val="134"/>
      </rPr>
      <t>3.5km</t>
    </r>
    <r>
      <rPr>
        <sz val="12"/>
        <rFont val="仿宋_GB2312"/>
        <charset val="134"/>
      </rPr>
      <t>，新建丁字坝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座，共计</t>
    </r>
    <r>
      <rPr>
        <sz val="12"/>
        <rFont val="Times New Roman"/>
        <charset val="134"/>
      </rPr>
      <t>800m</t>
    </r>
    <r>
      <rPr>
        <sz val="12"/>
        <rFont val="仿宋_GB2312"/>
        <charset val="134"/>
      </rPr>
      <t>。</t>
    </r>
  </si>
  <si>
    <t>MF-2025-37</t>
  </si>
  <si>
    <t>民丰县尼雅乡阿克墩村乡村建设项目</t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</si>
  <si>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-9</t>
    </r>
    <r>
      <rPr>
        <sz val="12"/>
        <rFont val="仿宋_GB2312"/>
        <charset val="134"/>
      </rPr>
      <t>月</t>
    </r>
  </si>
  <si>
    <t>尼雅乡阿克墩村</t>
  </si>
  <si>
    <t>搬迁点 34 户农户进行三区分离、庭院整治、庭院用水设施提升、棚圈维修
加固等工程建设</t>
  </si>
  <si>
    <t>MF-2025-38</t>
  </si>
  <si>
    <t>民主县尼雅乡托皮村人居环境整治项目</t>
  </si>
  <si>
    <r>
      <rPr>
        <sz val="12"/>
        <rFont val="仿宋_GB2312"/>
        <charset val="134"/>
      </rPr>
      <t>2025年3月</t>
    </r>
    <r>
      <rPr>
        <sz val="12"/>
        <rFont val="Times New Roman"/>
        <charset val="134"/>
      </rPr>
      <t>-9</t>
    </r>
    <r>
      <rPr>
        <sz val="12"/>
        <rFont val="仿宋_GB2312"/>
        <charset val="134"/>
      </rPr>
      <t>月</t>
    </r>
  </si>
  <si>
    <t>尼雅乡托皮村</t>
  </si>
  <si>
    <t>采购垃圾转运车1辆（规格：电动10立方压缩垃圾车），采购洒水车1辆（规格：电动7吨），对脱贫户进行人居环境整治，包括公共照明100盏，巷道建设18200平方米。</t>
  </si>
  <si>
    <t>通过项目建设，在原有基础上持续推进农村人居环境提升，改善项目区生产生活条件，打造自治区乡村振兴示范样板，为扎实推进宜居宜业和美乡村建设增添助力，不断提升农民群众的获得感、幸福感和安全感</t>
  </si>
  <si>
    <t>MF-2025-39</t>
  </si>
  <si>
    <t>民丰县尼雅乡托皮村壮大村集体经济项目</t>
  </si>
  <si>
    <t>新建黑鸡养殖暖圈5座，新建200座鸡含（60平方/座）。</t>
  </si>
  <si>
    <t>林下养殖产业作为优势特色产业加以优先扶持，促进林下养殖产业健康发展，从而推动黑鸡养殖产业发展，进行招商引资，提高村集体及农户收入。</t>
  </si>
  <si>
    <t>MF-2025-40</t>
  </si>
  <si>
    <t>民丰县尼雅乡托皮村畜牧业提升项目</t>
  </si>
  <si>
    <r>
      <t>1.新建配种站1座，总建筑面积为120平方米，包含输精室、储精室、验精室、采精室及配套附属设施。
2.新建饲草料加工厂1座，含原料厂棚1000m</t>
    </r>
    <r>
      <rPr>
        <sz val="12"/>
        <rFont val="宋体"/>
        <charset val="134"/>
      </rPr>
      <t>²</t>
    </r>
    <r>
      <rPr>
        <sz val="12"/>
        <rFont val="仿宋_GB2312"/>
        <charset val="134"/>
      </rPr>
      <t>、成品厂棚500m</t>
    </r>
    <r>
      <rPr>
        <sz val="12"/>
        <rFont val="宋体"/>
        <charset val="134"/>
      </rPr>
      <t>²</t>
    </r>
    <r>
      <rPr>
        <sz val="12"/>
        <rFont val="仿宋_GB2312"/>
        <charset val="134"/>
      </rPr>
      <t>、器材厂棚200m</t>
    </r>
    <r>
      <rPr>
        <sz val="12"/>
        <rFont val="宋体"/>
        <charset val="134"/>
      </rPr>
      <t>²</t>
    </r>
    <r>
      <rPr>
        <sz val="12"/>
        <rFont val="仿宋_GB2312"/>
        <charset val="134"/>
      </rPr>
      <t xml:space="preserve">及其他配套设施。
</t>
    </r>
  </si>
  <si>
    <t>通过项目建设，消化吸收县内群众的农作物秸秆，进一步提高群众的人均收入，并且将大量农作物秸秆用于发展牛羊业养殖，及牛羊良种繁育及管理体系，促进牛羊产业高效发展，同时减少因焚烧秸秆导致的环境污染。</t>
  </si>
  <si>
    <t>MF-2025-41</t>
  </si>
  <si>
    <t>民丰县尼雅乡阿克墩村数字化温室大棚建设项目</t>
  </si>
  <si>
    <t>新建数字化温室大棚2座（1500平方米／座）及其配套设施。</t>
  </si>
  <si>
    <t>通过项目建设，提升农业种植技能，采取租赁的方式壮大村集体经济</t>
  </si>
  <si>
    <t>MF-2025-43</t>
  </si>
  <si>
    <t>民丰县尼雅乡阿克墩村人居环境整治项目</t>
  </si>
  <si>
    <t>购置四轮驾驶式电动扫地车 1 辆，11.5 立方米清洗吸污车 1
辆，购置路灯 80 盏，成品垃圾箱 20 套，易地搬迁点巷道建设，给
水管网 2km；对原有 26 套易地搬迁户进行人居环境整治，庭院经济
整治， 每户增加 15 米砌体矮墙高 0.6 米</t>
  </si>
  <si>
    <t>MF-2025-44</t>
  </si>
  <si>
    <t>民丰县尼雅乡阿克墩村示范村创建项目（道路提升）</t>
  </si>
  <si>
    <t>2025年3月-9月</t>
  </si>
  <si>
    <t>民丰县尼雅乡阿克墩村</t>
  </si>
  <si>
    <t>改建扩宽农村道路1.5公里，道路等级四级公路。新建人行道1.5公里。</t>
  </si>
  <si>
    <t>MF-2025-45</t>
  </si>
  <si>
    <t>民丰县尼雅乡阿克墩村生态养殖建设项目</t>
  </si>
  <si>
    <t>1.新建种养殖引水主管道 310 米（De90）、支管网 1003 米（De75）。
2.新建生态养殖鱼塘 28.7 亩。
3.改建养殖鱼塘 12.3 亩。
4.修建鱼塘护坡 4600 平米、鱼塘清淤 18000 立方；鱼塘生产道硬化 2440 平米。</t>
  </si>
  <si>
    <t>壮大村集体经济</t>
  </si>
  <si>
    <t>民丰县2025年巩固拓展脱贫攻坚成果和乡村振兴项目实施计划</t>
  </si>
  <si>
    <t>2024年结余资金</t>
  </si>
  <si>
    <t>2024年粪污一体化资金</t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</si>
  <si>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-10</t>
    </r>
    <r>
      <rPr>
        <sz val="12"/>
        <rFont val="仿宋_GB2312"/>
        <charset val="134"/>
      </rPr>
      <t>月</t>
    </r>
  </si>
  <si>
    <t>搬迁点34户农户进行三区分离、庭院整治、庭院用水设施提升、棚圈维修加固等工程建设。</t>
  </si>
  <si>
    <t>购置扫地车1辆（规格：电动3立方米），污水抽水车1辆（10立方米污水抽水车），公共照明80盏，垃圾箱20套；对26户易地搬迁户进行人居环境整治，包括圈舍改造、庭院整治；新建庭院种植用水设施440米。</t>
  </si>
  <si>
    <t>1.新建种养殖引水主管道747米（De90）、支管网2094米（De75）。2.新建生态鱼塘41亩，其中，扩建养殖鱼塘28.7亩、改造养殖鱼塘12.3亩，修建鱼塘护坡3250平米、鱼塘清淤18000立方；鱼塘生产道硬化2440平米。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</si>
</sst>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000_ "/>
  </numFmts>
  <fonts count="34"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sz val="12"/>
      <name val="宋体"/>
      <charset val="134"/>
    </font>
    <font>
      <b/>
      <sz val="12"/>
      <name val="黑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name val="Times New Roman"/>
      <charset val="134"/>
    </font>
    <font>
      <sz val="24"/>
      <name val="方正小标宋简体"/>
      <charset val="134"/>
    </font>
    <font>
      <b/>
      <sz val="14"/>
      <name val="Times New Roman"/>
      <charset val="134"/>
    </font>
    <font>
      <sz val="14"/>
      <name val="Times New Roman"/>
      <charset val="134"/>
    </font>
    <font>
      <sz val="16"/>
      <color rgb="FFFF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/>
    <xf numFmtId="0" fontId="5" fillId="0" borderId="1" xfId="0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9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77" fontId="12" fillId="0" borderId="0" xfId="0" applyNumberFormat="1" applyFont="1" applyFill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/>
    <xf numFmtId="0" fontId="4" fillId="0" borderId="1" xfId="0" applyFont="1" applyFill="1" applyBorder="1" applyAlignment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6"/>
  <sheetViews>
    <sheetView tabSelected="1" view="pageBreakPreview" zoomScale="40" zoomScaleNormal="80" workbookViewId="0">
      <pane xSplit="3" ySplit="6" topLeftCell="H7" activePane="bottomRight" state="frozen"/>
      <selection/>
      <selection pane="topRight"/>
      <selection pane="bottomLeft"/>
      <selection pane="bottomRight" activeCell="I49" sqref="I49"/>
    </sheetView>
  </sheetViews>
  <sheetFormatPr defaultColWidth="9" defaultRowHeight="13.85"/>
  <cols>
    <col min="1" max="1" width="3.7787610619469" style="9" customWidth="1"/>
    <col min="2" max="2" width="8.75221238938053" style="9" customWidth="1"/>
    <col min="3" max="3" width="29.0973451327434" style="9" customWidth="1"/>
    <col min="4" max="4" width="9.7787610619469" style="9" customWidth="1"/>
    <col min="5" max="5" width="6.7787610619469" style="9" customWidth="1"/>
    <col min="6" max="6" width="13.3716814159292" style="9" customWidth="1"/>
    <col min="7" max="7" width="14.3805309734513" style="9" customWidth="1"/>
    <col min="8" max="8" width="108.407079646018" style="10" customWidth="1"/>
    <col min="9" max="9" width="5.75221238938053" style="9" customWidth="1"/>
    <col min="10" max="10" width="7.44247787610619" style="9" customWidth="1"/>
    <col min="11" max="11" width="13.5663716814159" style="9" customWidth="1"/>
    <col min="12" max="12" width="10.8761061946903" style="9" customWidth="1"/>
    <col min="13" max="13" width="11.2477876106195" style="9" customWidth="1"/>
    <col min="14" max="14" width="10.6814159292035" style="9" customWidth="1"/>
    <col min="15" max="15" width="15.5309734513274" style="11" customWidth="1"/>
    <col min="16" max="16" width="12.5044247787611" style="11" customWidth="1"/>
    <col min="17" max="17" width="11.2300884955752" style="11" customWidth="1"/>
    <col min="18" max="19" width="12.2743362831858" style="11" customWidth="1"/>
    <col min="20" max="20" width="9.53097345132743" style="12" hidden="1" customWidth="1"/>
    <col min="21" max="21" width="7.7787610619469" style="12" customWidth="1"/>
    <col min="22" max="22" width="10.4513274336283" style="12" hidden="1" customWidth="1"/>
    <col min="23" max="23" width="8.39823008849558" style="12" hidden="1" customWidth="1"/>
    <col min="24" max="24" width="7.7787610619469" style="12" hidden="1" customWidth="1"/>
    <col min="25" max="25" width="7.84070796460177" style="12" hidden="1" customWidth="1"/>
    <col min="26" max="26" width="30.353982300885" style="9" customWidth="1"/>
    <col min="27" max="28" width="17.9646017699115" style="9" customWidth="1"/>
    <col min="29" max="29" width="12.9646017699115" style="13" customWidth="1"/>
    <col min="30" max="37" width="3.7787610619469" style="8" customWidth="1"/>
    <col min="38" max="38" width="6.07079646017699" style="8" customWidth="1"/>
    <col min="39" max="39" width="32.0530973451327" style="14" customWidth="1"/>
    <col min="40" max="40" width="26.5575221238938" style="8" customWidth="1"/>
    <col min="41" max="16384" width="9" style="8"/>
  </cols>
  <sheetData>
    <row r="1" s="1" customFormat="1" ht="29" customHeight="1" spans="1:4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26"/>
      <c r="P1" s="26"/>
      <c r="Q1" s="26"/>
      <c r="R1" s="26"/>
      <c r="S1" s="26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</row>
    <row r="2" s="2" customFormat="1" ht="25" customHeight="1" spans="1:40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O2" s="27"/>
      <c r="P2" s="27"/>
      <c r="Q2" s="27"/>
      <c r="R2" s="27"/>
      <c r="S2" s="27"/>
      <c r="T2" s="45"/>
      <c r="U2" s="45"/>
      <c r="V2" s="46"/>
      <c r="W2" s="46"/>
      <c r="X2" s="46"/>
      <c r="Y2" s="46"/>
      <c r="Z2" s="54" t="s">
        <v>1</v>
      </c>
      <c r="AA2" s="54"/>
      <c r="AB2" s="54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</row>
    <row r="3" s="3" customFormat="1" ht="28" customHeight="1" spans="1:40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28" t="s">
        <v>13</v>
      </c>
      <c r="M3" s="28" t="s">
        <v>14</v>
      </c>
      <c r="N3" s="29" t="s">
        <v>15</v>
      </c>
      <c r="O3" s="30" t="s">
        <v>16</v>
      </c>
      <c r="P3" s="30"/>
      <c r="Q3" s="30"/>
      <c r="R3" s="30"/>
      <c r="S3" s="30"/>
      <c r="T3" s="28"/>
      <c r="U3" s="28"/>
      <c r="V3" s="28"/>
      <c r="W3" s="28"/>
      <c r="X3" s="28"/>
      <c r="Y3" s="28"/>
      <c r="Z3" s="17" t="s">
        <v>17</v>
      </c>
      <c r="AA3" s="17" t="s">
        <v>18</v>
      </c>
      <c r="AB3" s="17" t="s">
        <v>19</v>
      </c>
      <c r="AC3" s="17" t="s">
        <v>20</v>
      </c>
      <c r="AD3" s="17"/>
      <c r="AE3" s="17"/>
      <c r="AF3" s="17"/>
      <c r="AG3" s="17"/>
      <c r="AH3" s="17"/>
      <c r="AI3" s="17"/>
      <c r="AJ3" s="17"/>
      <c r="AK3" s="17"/>
      <c r="AL3" s="17" t="s">
        <v>21</v>
      </c>
      <c r="AM3" s="63" t="s">
        <v>22</v>
      </c>
      <c r="AN3" s="63" t="s">
        <v>23</v>
      </c>
    </row>
    <row r="4" s="3" customFormat="1" ht="28" customHeight="1" spans="1:40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28"/>
      <c r="M4" s="28"/>
      <c r="N4" s="31"/>
      <c r="O4" s="30" t="s">
        <v>24</v>
      </c>
      <c r="P4" s="32" t="s">
        <v>25</v>
      </c>
      <c r="Q4" s="30" t="s">
        <v>26</v>
      </c>
      <c r="R4" s="30"/>
      <c r="S4" s="30"/>
      <c r="T4" s="28"/>
      <c r="U4" s="28"/>
      <c r="V4" s="28" t="s">
        <v>27</v>
      </c>
      <c r="W4" s="28" t="s">
        <v>28</v>
      </c>
      <c r="X4" s="28"/>
      <c r="Y4" s="28"/>
      <c r="Z4" s="17"/>
      <c r="AA4" s="17"/>
      <c r="AB4" s="17"/>
      <c r="AC4" s="17" t="s">
        <v>29</v>
      </c>
      <c r="AD4" s="17" t="s">
        <v>30</v>
      </c>
      <c r="AE4" s="17" t="s">
        <v>31</v>
      </c>
      <c r="AF4" s="17" t="s">
        <v>32</v>
      </c>
      <c r="AG4" s="17" t="s">
        <v>33</v>
      </c>
      <c r="AH4" s="17" t="s">
        <v>34</v>
      </c>
      <c r="AI4" s="17" t="s">
        <v>35</v>
      </c>
      <c r="AJ4" s="17" t="s">
        <v>36</v>
      </c>
      <c r="AK4" s="17" t="s">
        <v>37</v>
      </c>
      <c r="AL4" s="17"/>
      <c r="AM4" s="64"/>
      <c r="AN4" s="64"/>
    </row>
    <row r="5" s="3" customFormat="1" ht="86" customHeight="1" spans="1:40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28"/>
      <c r="M5" s="28"/>
      <c r="N5" s="33"/>
      <c r="O5" s="30"/>
      <c r="P5" s="34"/>
      <c r="Q5" s="30" t="s">
        <v>38</v>
      </c>
      <c r="R5" s="32" t="s">
        <v>39</v>
      </c>
      <c r="S5" s="32" t="s">
        <v>40</v>
      </c>
      <c r="T5" s="29" t="s">
        <v>41</v>
      </c>
      <c r="U5" s="29" t="s">
        <v>42</v>
      </c>
      <c r="V5" s="28"/>
      <c r="W5" s="28" t="s">
        <v>38</v>
      </c>
      <c r="X5" s="28" t="s">
        <v>25</v>
      </c>
      <c r="Y5" s="28" t="s">
        <v>43</v>
      </c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64"/>
      <c r="AN5" s="64"/>
    </row>
    <row r="6" s="4" customFormat="1" ht="40" customHeight="1" spans="1:40">
      <c r="A6" s="18"/>
      <c r="B6" s="19"/>
      <c r="C6" s="19"/>
      <c r="D6" s="20" t="s">
        <v>44</v>
      </c>
      <c r="E6" s="21"/>
      <c r="F6" s="22"/>
      <c r="G6" s="19"/>
      <c r="H6" s="23"/>
      <c r="I6" s="35"/>
      <c r="J6" s="35"/>
      <c r="K6" s="35"/>
      <c r="L6" s="35"/>
      <c r="M6" s="35"/>
      <c r="N6" s="35"/>
      <c r="O6" s="36">
        <f>SUBTOTAL(109,O7:O46)</f>
        <v>21237</v>
      </c>
      <c r="P6" s="36">
        <f t="shared" ref="P6:U6" si="0">SUBTOTAL(109,P7:P46)</f>
        <v>599.92</v>
      </c>
      <c r="Q6" s="36">
        <f t="shared" si="0"/>
        <v>20587</v>
      </c>
      <c r="R6" s="36">
        <f t="shared" si="0"/>
        <v>16184</v>
      </c>
      <c r="S6" s="36">
        <f t="shared" si="0"/>
        <v>4203</v>
      </c>
      <c r="T6" s="36">
        <f t="shared" si="0"/>
        <v>0</v>
      </c>
      <c r="U6" s="36">
        <f t="shared" si="0"/>
        <v>200</v>
      </c>
      <c r="V6" s="74">
        <f>SUBTOTAL(109,V7:V38)</f>
        <v>0</v>
      </c>
      <c r="W6" s="74">
        <f>SUBTOTAL(109,W7:W38)</f>
        <v>0</v>
      </c>
      <c r="X6" s="74">
        <f>SUBTOTAL(109,X7:X38)</f>
        <v>0</v>
      </c>
      <c r="Y6" s="74">
        <f>SUBTOTAL(109,Y7:Y38)</f>
        <v>0</v>
      </c>
      <c r="Z6" s="56"/>
      <c r="AA6" s="56"/>
      <c r="AB6" s="56"/>
      <c r="AC6" s="57"/>
      <c r="AD6" s="35">
        <f t="shared" ref="AD6:AK6" si="1">SUBTOTAL(109,AD7:AD15)</f>
        <v>0</v>
      </c>
      <c r="AE6" s="35">
        <f t="shared" si="1"/>
        <v>0</v>
      </c>
      <c r="AF6" s="35">
        <f t="shared" si="1"/>
        <v>0</v>
      </c>
      <c r="AG6" s="35">
        <f t="shared" si="1"/>
        <v>0</v>
      </c>
      <c r="AH6" s="35">
        <f t="shared" si="1"/>
        <v>0</v>
      </c>
      <c r="AI6" s="35">
        <f t="shared" si="1"/>
        <v>0</v>
      </c>
      <c r="AJ6" s="35">
        <f t="shared" si="1"/>
        <v>0</v>
      </c>
      <c r="AK6" s="35">
        <f t="shared" si="1"/>
        <v>0</v>
      </c>
      <c r="AL6" s="35"/>
      <c r="AM6" s="65"/>
      <c r="AN6" s="65"/>
    </row>
    <row r="7" s="4" customFormat="1" ht="68" customHeight="1" spans="1:40">
      <c r="A7" s="24">
        <v>1</v>
      </c>
      <c r="B7" s="24" t="s">
        <v>45</v>
      </c>
      <c r="C7" s="7" t="s">
        <v>46</v>
      </c>
      <c r="D7" s="7" t="s">
        <v>47</v>
      </c>
      <c r="E7" s="7" t="s">
        <v>48</v>
      </c>
      <c r="F7" s="24" t="s">
        <v>49</v>
      </c>
      <c r="G7" s="7" t="s">
        <v>50</v>
      </c>
      <c r="H7" s="25" t="s">
        <v>51</v>
      </c>
      <c r="I7" s="7" t="s">
        <v>52</v>
      </c>
      <c r="J7" s="24">
        <v>2.8</v>
      </c>
      <c r="K7" s="7" t="s">
        <v>53</v>
      </c>
      <c r="L7" s="7" t="s">
        <v>53</v>
      </c>
      <c r="M7" s="7" t="s">
        <v>54</v>
      </c>
      <c r="N7" s="7" t="s">
        <v>55</v>
      </c>
      <c r="O7" s="37">
        <v>3500</v>
      </c>
      <c r="P7" s="38">
        <v>599.92</v>
      </c>
      <c r="Q7" s="37">
        <f>SUM(R7:U7)</f>
        <v>2900</v>
      </c>
      <c r="R7" s="39">
        <v>2200</v>
      </c>
      <c r="S7" s="39">
        <v>500</v>
      </c>
      <c r="T7" s="39"/>
      <c r="U7" s="39">
        <v>200</v>
      </c>
      <c r="V7" s="38"/>
      <c r="W7" s="48"/>
      <c r="X7" s="48"/>
      <c r="Y7" s="48"/>
      <c r="Z7" s="58" t="s">
        <v>56</v>
      </c>
      <c r="AA7" s="59"/>
      <c r="AB7" s="59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66"/>
      <c r="AN7" s="24"/>
    </row>
    <row r="8" s="4" customFormat="1" ht="57" customHeight="1" spans="1:40">
      <c r="A8" s="24">
        <v>2</v>
      </c>
      <c r="B8" s="24" t="s">
        <v>57</v>
      </c>
      <c r="C8" s="7" t="s">
        <v>58</v>
      </c>
      <c r="D8" s="7" t="s">
        <v>47</v>
      </c>
      <c r="E8" s="7" t="s">
        <v>59</v>
      </c>
      <c r="F8" s="24" t="s">
        <v>49</v>
      </c>
      <c r="G8" s="7" t="s">
        <v>60</v>
      </c>
      <c r="H8" s="25" t="s">
        <v>61</v>
      </c>
      <c r="I8" s="7" t="s">
        <v>52</v>
      </c>
      <c r="J8" s="24">
        <v>1.26</v>
      </c>
      <c r="K8" s="7" t="s">
        <v>62</v>
      </c>
      <c r="L8" s="7" t="s">
        <v>53</v>
      </c>
      <c r="M8" s="7" t="s">
        <v>54</v>
      </c>
      <c r="N8" s="7" t="s">
        <v>55</v>
      </c>
      <c r="O8" s="37">
        <v>1600</v>
      </c>
      <c r="P8" s="38"/>
      <c r="Q8" s="37">
        <f>SUM(R8:U8)</f>
        <v>1600</v>
      </c>
      <c r="R8" s="39">
        <v>900</v>
      </c>
      <c r="S8" s="39">
        <v>700</v>
      </c>
      <c r="T8" s="38"/>
      <c r="U8" s="38"/>
      <c r="V8" s="38"/>
      <c r="W8" s="48"/>
      <c r="X8" s="48"/>
      <c r="Y8" s="48"/>
      <c r="Z8" s="58" t="s">
        <v>56</v>
      </c>
      <c r="AA8" s="59"/>
      <c r="AB8" s="59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66"/>
      <c r="AN8" s="24"/>
    </row>
    <row r="9" s="4" customFormat="1" ht="63" customHeight="1" spans="1:40">
      <c r="A9" s="24">
        <v>3</v>
      </c>
      <c r="B9" s="24" t="s">
        <v>63</v>
      </c>
      <c r="C9" s="7" t="s">
        <v>64</v>
      </c>
      <c r="D9" s="7" t="s">
        <v>47</v>
      </c>
      <c r="E9" s="7" t="s">
        <v>59</v>
      </c>
      <c r="F9" s="24" t="s">
        <v>65</v>
      </c>
      <c r="G9" s="7" t="s">
        <v>50</v>
      </c>
      <c r="H9" s="25" t="s">
        <v>66</v>
      </c>
      <c r="I9" s="24" t="s">
        <v>67</v>
      </c>
      <c r="J9" s="24" t="s">
        <v>67</v>
      </c>
      <c r="K9" s="7" t="s">
        <v>68</v>
      </c>
      <c r="L9" s="7" t="s">
        <v>69</v>
      </c>
      <c r="M9" s="7" t="s">
        <v>70</v>
      </c>
      <c r="N9" s="7" t="s">
        <v>55</v>
      </c>
      <c r="O9" s="37">
        <v>3000</v>
      </c>
      <c r="P9" s="38"/>
      <c r="Q9" s="37">
        <f>SUM(R9:U9)</f>
        <v>3000</v>
      </c>
      <c r="R9" s="39">
        <v>1600</v>
      </c>
      <c r="S9" s="39">
        <v>1400</v>
      </c>
      <c r="T9" s="38"/>
      <c r="U9" s="38"/>
      <c r="V9" s="38"/>
      <c r="W9" s="48"/>
      <c r="X9" s="48"/>
      <c r="Y9" s="48"/>
      <c r="Z9" s="25" t="s">
        <v>71</v>
      </c>
      <c r="AA9" s="59"/>
      <c r="AB9" s="59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66"/>
      <c r="AN9" s="24"/>
    </row>
    <row r="10" s="5" customFormat="1" ht="61" customHeight="1" spans="1:40">
      <c r="A10" s="24">
        <v>4</v>
      </c>
      <c r="B10" s="24" t="s">
        <v>72</v>
      </c>
      <c r="C10" s="7" t="s">
        <v>73</v>
      </c>
      <c r="D10" s="7" t="s">
        <v>74</v>
      </c>
      <c r="E10" s="7" t="s">
        <v>59</v>
      </c>
      <c r="F10" s="24" t="s">
        <v>65</v>
      </c>
      <c r="G10" s="7" t="s">
        <v>68</v>
      </c>
      <c r="H10" s="25" t="s">
        <v>75</v>
      </c>
      <c r="I10" s="24" t="s">
        <v>67</v>
      </c>
      <c r="J10" s="24" t="s">
        <v>67</v>
      </c>
      <c r="K10" s="7" t="s">
        <v>69</v>
      </c>
      <c r="L10" s="7" t="s">
        <v>69</v>
      </c>
      <c r="M10" s="7" t="s">
        <v>70</v>
      </c>
      <c r="N10" s="7" t="s">
        <v>55</v>
      </c>
      <c r="O10" s="37">
        <v>120</v>
      </c>
      <c r="P10" s="39"/>
      <c r="Q10" s="37">
        <f>SUM(R10:U10)</f>
        <v>120</v>
      </c>
      <c r="R10" s="39">
        <v>70</v>
      </c>
      <c r="S10" s="39">
        <v>50</v>
      </c>
      <c r="T10" s="38"/>
      <c r="U10" s="38"/>
      <c r="V10" s="38"/>
      <c r="W10" s="48"/>
      <c r="X10" s="48"/>
      <c r="Y10" s="48"/>
      <c r="Z10" s="58" t="s">
        <v>76</v>
      </c>
      <c r="AA10" s="59"/>
      <c r="AB10" s="59"/>
      <c r="AC10" s="24"/>
      <c r="AD10" s="24"/>
      <c r="AE10" s="60"/>
      <c r="AF10" s="60"/>
      <c r="AG10" s="24"/>
      <c r="AH10" s="24"/>
      <c r="AI10" s="60"/>
      <c r="AJ10" s="60"/>
      <c r="AK10" s="60"/>
      <c r="AL10" s="60"/>
      <c r="AM10" s="60"/>
      <c r="AN10" s="69"/>
    </row>
    <row r="11" s="5" customFormat="1" ht="50" customHeight="1" spans="1:40">
      <c r="A11" s="24">
        <v>5</v>
      </c>
      <c r="B11" s="24" t="s">
        <v>77</v>
      </c>
      <c r="C11" s="24" t="s">
        <v>78</v>
      </c>
      <c r="D11" s="7" t="s">
        <v>74</v>
      </c>
      <c r="E11" s="7" t="s">
        <v>59</v>
      </c>
      <c r="F11" s="24" t="s">
        <v>65</v>
      </c>
      <c r="G11" s="7" t="s">
        <v>50</v>
      </c>
      <c r="H11" s="25" t="s">
        <v>79</v>
      </c>
      <c r="I11" s="7" t="s">
        <v>80</v>
      </c>
      <c r="J11" s="24">
        <v>350</v>
      </c>
      <c r="K11" s="24" t="s">
        <v>81</v>
      </c>
      <c r="L11" s="7" t="s">
        <v>82</v>
      </c>
      <c r="M11" s="7" t="s">
        <v>83</v>
      </c>
      <c r="N11" s="7" t="s">
        <v>55</v>
      </c>
      <c r="O11" s="37">
        <v>735</v>
      </c>
      <c r="P11" s="39"/>
      <c r="Q11" s="37">
        <f>SUM(R11:U11)</f>
        <v>735</v>
      </c>
      <c r="R11" s="39">
        <v>735</v>
      </c>
      <c r="S11" s="39"/>
      <c r="T11" s="38"/>
      <c r="U11" s="38"/>
      <c r="V11" s="38"/>
      <c r="W11" s="48"/>
      <c r="X11" s="48"/>
      <c r="Y11" s="48"/>
      <c r="Z11" s="58" t="s">
        <v>84</v>
      </c>
      <c r="AA11" s="59"/>
      <c r="AB11" s="59"/>
      <c r="AC11" s="24"/>
      <c r="AD11" s="24"/>
      <c r="AE11" s="60"/>
      <c r="AF11" s="60"/>
      <c r="AG11" s="24"/>
      <c r="AH11" s="24"/>
      <c r="AI11" s="60"/>
      <c r="AJ11" s="60"/>
      <c r="AK11" s="60"/>
      <c r="AL11" s="60"/>
      <c r="AM11" s="60"/>
      <c r="AN11" s="69"/>
    </row>
    <row r="12" s="4" customFormat="1" ht="31.5" spans="1:40">
      <c r="A12" s="24">
        <v>6</v>
      </c>
      <c r="B12" s="24" t="s">
        <v>85</v>
      </c>
      <c r="C12" s="7" t="s">
        <v>86</v>
      </c>
      <c r="D12" s="7" t="s">
        <v>47</v>
      </c>
      <c r="E12" s="7" t="s">
        <v>59</v>
      </c>
      <c r="F12" s="24" t="s">
        <v>65</v>
      </c>
      <c r="G12" s="7" t="s">
        <v>50</v>
      </c>
      <c r="H12" s="25" t="s">
        <v>87</v>
      </c>
      <c r="I12" s="24" t="s">
        <v>88</v>
      </c>
      <c r="J12" s="24" t="s">
        <v>88</v>
      </c>
      <c r="K12" s="7" t="s">
        <v>69</v>
      </c>
      <c r="L12" s="7" t="s">
        <v>69</v>
      </c>
      <c r="M12" s="7" t="s">
        <v>70</v>
      </c>
      <c r="N12" s="7" t="s">
        <v>55</v>
      </c>
      <c r="O12" s="37">
        <v>150</v>
      </c>
      <c r="P12" s="39"/>
      <c r="Q12" s="37">
        <v>150</v>
      </c>
      <c r="R12" s="39">
        <v>150</v>
      </c>
      <c r="S12" s="39"/>
      <c r="T12" s="38"/>
      <c r="U12" s="38"/>
      <c r="V12" s="38"/>
      <c r="W12" s="48"/>
      <c r="X12" s="48"/>
      <c r="Y12" s="48"/>
      <c r="Z12" s="58" t="s">
        <v>89</v>
      </c>
      <c r="AA12" s="59"/>
      <c r="AB12" s="59"/>
      <c r="AC12" s="61"/>
      <c r="AD12" s="24"/>
      <c r="AE12" s="60"/>
      <c r="AF12" s="60"/>
      <c r="AG12" s="24"/>
      <c r="AH12" s="24"/>
      <c r="AI12" s="60"/>
      <c r="AJ12" s="60"/>
      <c r="AK12" s="60"/>
      <c r="AL12" s="60"/>
      <c r="AM12" s="61"/>
      <c r="AN12" s="69"/>
    </row>
    <row r="13" s="5" customFormat="1" ht="31.5" spans="1:40">
      <c r="A13" s="24">
        <v>7</v>
      </c>
      <c r="B13" s="24" t="s">
        <v>90</v>
      </c>
      <c r="C13" s="7" t="s">
        <v>91</v>
      </c>
      <c r="D13" s="7" t="s">
        <v>92</v>
      </c>
      <c r="E13" s="7" t="s">
        <v>59</v>
      </c>
      <c r="F13" s="24" t="s">
        <v>65</v>
      </c>
      <c r="G13" s="7" t="s">
        <v>50</v>
      </c>
      <c r="H13" s="25" t="s">
        <v>93</v>
      </c>
      <c r="I13" s="24" t="s">
        <v>88</v>
      </c>
      <c r="J13" s="24" t="s">
        <v>88</v>
      </c>
      <c r="K13" s="7" t="s">
        <v>69</v>
      </c>
      <c r="L13" s="7" t="s">
        <v>69</v>
      </c>
      <c r="M13" s="7" t="s">
        <v>70</v>
      </c>
      <c r="N13" s="7" t="s">
        <v>55</v>
      </c>
      <c r="O13" s="37">
        <v>100</v>
      </c>
      <c r="P13" s="39"/>
      <c r="Q13" s="37">
        <f t="shared" ref="Q13:Q18" si="2">SUM(R13:U13)</f>
        <v>100</v>
      </c>
      <c r="R13" s="39">
        <v>100</v>
      </c>
      <c r="S13" s="39"/>
      <c r="T13" s="38"/>
      <c r="U13" s="38"/>
      <c r="V13" s="38"/>
      <c r="W13" s="48"/>
      <c r="X13" s="48"/>
      <c r="Y13" s="48"/>
      <c r="Z13" s="58" t="s">
        <v>94</v>
      </c>
      <c r="AA13" s="59"/>
      <c r="AB13" s="59"/>
      <c r="AC13" s="24"/>
      <c r="AD13" s="24"/>
      <c r="AE13" s="60"/>
      <c r="AF13" s="60"/>
      <c r="AG13" s="24"/>
      <c r="AH13" s="24"/>
      <c r="AI13" s="60"/>
      <c r="AJ13" s="60"/>
      <c r="AK13" s="60"/>
      <c r="AL13" s="60"/>
      <c r="AM13" s="60"/>
      <c r="AN13" s="69"/>
    </row>
    <row r="14" s="5" customFormat="1" ht="69" customHeight="1" spans="1:40">
      <c r="A14" s="24">
        <v>8</v>
      </c>
      <c r="B14" s="24" t="s">
        <v>95</v>
      </c>
      <c r="C14" s="7" t="s">
        <v>96</v>
      </c>
      <c r="D14" s="7" t="s">
        <v>97</v>
      </c>
      <c r="E14" s="7" t="s">
        <v>59</v>
      </c>
      <c r="F14" s="24" t="s">
        <v>65</v>
      </c>
      <c r="G14" s="7" t="s">
        <v>50</v>
      </c>
      <c r="H14" s="25" t="s">
        <v>98</v>
      </c>
      <c r="I14" s="7" t="s">
        <v>80</v>
      </c>
      <c r="J14" s="24">
        <v>950</v>
      </c>
      <c r="K14" s="7" t="s">
        <v>99</v>
      </c>
      <c r="L14" s="7" t="s">
        <v>99</v>
      </c>
      <c r="M14" s="40" t="s">
        <v>100</v>
      </c>
      <c r="N14" s="7" t="s">
        <v>55</v>
      </c>
      <c r="O14" s="37">
        <v>300</v>
      </c>
      <c r="P14" s="39"/>
      <c r="Q14" s="37">
        <f t="shared" si="2"/>
        <v>300</v>
      </c>
      <c r="R14" s="39">
        <v>300</v>
      </c>
      <c r="S14" s="39" t="s">
        <v>101</v>
      </c>
      <c r="T14" s="38"/>
      <c r="U14" s="38"/>
      <c r="V14" s="38"/>
      <c r="W14" s="48"/>
      <c r="X14" s="48"/>
      <c r="Y14" s="48"/>
      <c r="Z14" s="58" t="s">
        <v>102</v>
      </c>
      <c r="AA14" s="59"/>
      <c r="AB14" s="59"/>
      <c r="AC14" s="61"/>
      <c r="AD14" s="24"/>
      <c r="AE14" s="60"/>
      <c r="AF14" s="60"/>
      <c r="AG14" s="24"/>
      <c r="AH14" s="24"/>
      <c r="AI14" s="60"/>
      <c r="AJ14" s="60"/>
      <c r="AK14" s="60"/>
      <c r="AL14" s="60"/>
      <c r="AM14" s="60"/>
      <c r="AN14" s="69"/>
    </row>
    <row r="15" s="5" customFormat="1" ht="34" customHeight="1" spans="1:40">
      <c r="A15" s="24">
        <v>9</v>
      </c>
      <c r="B15" s="24" t="s">
        <v>103</v>
      </c>
      <c r="C15" s="7" t="s">
        <v>104</v>
      </c>
      <c r="D15" s="7" t="s">
        <v>92</v>
      </c>
      <c r="E15" s="7" t="s">
        <v>59</v>
      </c>
      <c r="F15" s="24" t="s">
        <v>65</v>
      </c>
      <c r="G15" s="7" t="s">
        <v>50</v>
      </c>
      <c r="H15" s="25" t="s">
        <v>105</v>
      </c>
      <c r="I15" s="7" t="s">
        <v>106</v>
      </c>
      <c r="J15" s="24">
        <v>5113</v>
      </c>
      <c r="K15" s="7" t="s">
        <v>107</v>
      </c>
      <c r="L15" s="7" t="s">
        <v>107</v>
      </c>
      <c r="M15" s="40" t="s">
        <v>108</v>
      </c>
      <c r="N15" s="7" t="s">
        <v>109</v>
      </c>
      <c r="O15" s="37">
        <v>26</v>
      </c>
      <c r="P15" s="39"/>
      <c r="Q15" s="37">
        <f t="shared" si="2"/>
        <v>26</v>
      </c>
      <c r="R15" s="39">
        <v>26</v>
      </c>
      <c r="S15" s="39"/>
      <c r="T15" s="38"/>
      <c r="U15" s="38"/>
      <c r="V15" s="38"/>
      <c r="W15" s="48"/>
      <c r="X15" s="48"/>
      <c r="Y15" s="48"/>
      <c r="Z15" s="58" t="s">
        <v>110</v>
      </c>
      <c r="AA15" s="59"/>
      <c r="AB15" s="59"/>
      <c r="AC15" s="61"/>
      <c r="AD15" s="24"/>
      <c r="AE15" s="60"/>
      <c r="AF15" s="60"/>
      <c r="AG15" s="24"/>
      <c r="AH15" s="24"/>
      <c r="AI15" s="60"/>
      <c r="AJ15" s="60"/>
      <c r="AK15" s="60"/>
      <c r="AL15" s="60"/>
      <c r="AM15" s="60"/>
      <c r="AN15" s="69"/>
    </row>
    <row r="16" s="5" customFormat="1" ht="47.25" spans="1:40">
      <c r="A16" s="24">
        <v>10</v>
      </c>
      <c r="B16" s="24" t="s">
        <v>111</v>
      </c>
      <c r="C16" s="7" t="s">
        <v>112</v>
      </c>
      <c r="D16" s="7" t="s">
        <v>47</v>
      </c>
      <c r="E16" s="7" t="s">
        <v>59</v>
      </c>
      <c r="F16" s="24" t="s">
        <v>113</v>
      </c>
      <c r="G16" s="7" t="s">
        <v>114</v>
      </c>
      <c r="H16" s="25" t="s">
        <v>115</v>
      </c>
      <c r="I16" s="7" t="s">
        <v>116</v>
      </c>
      <c r="J16" s="24">
        <v>1.5</v>
      </c>
      <c r="K16" s="7" t="s">
        <v>117</v>
      </c>
      <c r="L16" s="7" t="s">
        <v>118</v>
      </c>
      <c r="M16" s="7" t="s">
        <v>119</v>
      </c>
      <c r="N16" s="7" t="s">
        <v>120</v>
      </c>
      <c r="O16" s="37">
        <v>350</v>
      </c>
      <c r="P16" s="41"/>
      <c r="Q16" s="37">
        <f t="shared" si="2"/>
        <v>350</v>
      </c>
      <c r="R16" s="41">
        <v>350</v>
      </c>
      <c r="S16" s="41"/>
      <c r="T16" s="42"/>
      <c r="U16" s="42"/>
      <c r="V16" s="42"/>
      <c r="W16" s="42"/>
      <c r="X16" s="42"/>
      <c r="Y16" s="42"/>
      <c r="Z16" s="25" t="s">
        <v>121</v>
      </c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69"/>
    </row>
    <row r="17" s="5" customFormat="1" ht="36" customHeight="1" spans="1:40">
      <c r="A17" s="24">
        <v>11</v>
      </c>
      <c r="B17" s="24" t="s">
        <v>122</v>
      </c>
      <c r="C17" s="7" t="s">
        <v>123</v>
      </c>
      <c r="D17" s="7" t="s">
        <v>124</v>
      </c>
      <c r="E17" s="7" t="s">
        <v>59</v>
      </c>
      <c r="F17" s="24" t="s">
        <v>113</v>
      </c>
      <c r="G17" s="7" t="s">
        <v>114</v>
      </c>
      <c r="H17" s="25" t="s">
        <v>125</v>
      </c>
      <c r="I17" s="7" t="s">
        <v>116</v>
      </c>
      <c r="J17" s="24">
        <v>6.3</v>
      </c>
      <c r="K17" s="7" t="s">
        <v>117</v>
      </c>
      <c r="L17" s="7" t="s">
        <v>118</v>
      </c>
      <c r="M17" s="7" t="s">
        <v>119</v>
      </c>
      <c r="N17" s="7" t="s">
        <v>120</v>
      </c>
      <c r="O17" s="37">
        <v>400</v>
      </c>
      <c r="P17" s="41"/>
      <c r="Q17" s="37">
        <f t="shared" si="2"/>
        <v>400</v>
      </c>
      <c r="R17" s="41">
        <v>400</v>
      </c>
      <c r="S17" s="41"/>
      <c r="T17" s="42"/>
      <c r="U17" s="42"/>
      <c r="V17" s="42"/>
      <c r="W17" s="42"/>
      <c r="X17" s="42"/>
      <c r="Y17" s="42"/>
      <c r="Z17" s="25" t="s">
        <v>126</v>
      </c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69"/>
    </row>
    <row r="18" s="5" customFormat="1" ht="34" customHeight="1" spans="1:40">
      <c r="A18" s="24">
        <v>12</v>
      </c>
      <c r="B18" s="24" t="s">
        <v>127</v>
      </c>
      <c r="C18" s="7" t="s">
        <v>128</v>
      </c>
      <c r="D18" s="7" t="s">
        <v>47</v>
      </c>
      <c r="E18" s="7" t="s">
        <v>59</v>
      </c>
      <c r="F18" s="24" t="s">
        <v>113</v>
      </c>
      <c r="G18" s="7" t="s">
        <v>114</v>
      </c>
      <c r="H18" s="25" t="s">
        <v>129</v>
      </c>
      <c r="I18" s="7" t="s">
        <v>116</v>
      </c>
      <c r="J18" s="24">
        <v>4</v>
      </c>
      <c r="K18" s="7" t="s">
        <v>117</v>
      </c>
      <c r="L18" s="7" t="s">
        <v>118</v>
      </c>
      <c r="M18" s="7" t="s">
        <v>119</v>
      </c>
      <c r="N18" s="7" t="s">
        <v>120</v>
      </c>
      <c r="O18" s="37">
        <v>380</v>
      </c>
      <c r="P18" s="41"/>
      <c r="Q18" s="37">
        <f t="shared" si="2"/>
        <v>380</v>
      </c>
      <c r="R18" s="41">
        <v>380</v>
      </c>
      <c r="S18" s="41"/>
      <c r="T18" s="42"/>
      <c r="U18" s="42"/>
      <c r="V18" s="42"/>
      <c r="W18" s="42"/>
      <c r="X18" s="42"/>
      <c r="Y18" s="42"/>
      <c r="Z18" s="25" t="s">
        <v>130</v>
      </c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69"/>
    </row>
    <row r="19" s="5" customFormat="1" ht="40" customHeight="1" spans="1:40">
      <c r="A19" s="24">
        <v>13</v>
      </c>
      <c r="B19" s="24" t="s">
        <v>131</v>
      </c>
      <c r="C19" s="7" t="s">
        <v>132</v>
      </c>
      <c r="D19" s="7" t="s">
        <v>124</v>
      </c>
      <c r="E19" s="7" t="s">
        <v>59</v>
      </c>
      <c r="F19" s="24" t="s">
        <v>113</v>
      </c>
      <c r="G19" s="7" t="s">
        <v>133</v>
      </c>
      <c r="H19" s="25" t="s">
        <v>134</v>
      </c>
      <c r="I19" s="7" t="s">
        <v>116</v>
      </c>
      <c r="J19" s="24">
        <v>1.5</v>
      </c>
      <c r="K19" s="7" t="s">
        <v>135</v>
      </c>
      <c r="L19" s="7" t="s">
        <v>118</v>
      </c>
      <c r="M19" s="7" t="s">
        <v>119</v>
      </c>
      <c r="N19" s="7" t="s">
        <v>120</v>
      </c>
      <c r="O19" s="37">
        <v>293</v>
      </c>
      <c r="P19" s="41"/>
      <c r="Q19" s="37">
        <v>293</v>
      </c>
      <c r="R19" s="41">
        <v>293</v>
      </c>
      <c r="S19" s="41"/>
      <c r="T19" s="42"/>
      <c r="U19" s="42"/>
      <c r="V19" s="42"/>
      <c r="W19" s="42"/>
      <c r="X19" s="42"/>
      <c r="Y19" s="42"/>
      <c r="Z19" s="25" t="s">
        <v>136</v>
      </c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69"/>
    </row>
    <row r="20" s="5" customFormat="1" ht="41" customHeight="1" spans="1:40">
      <c r="A20" s="24">
        <v>14</v>
      </c>
      <c r="B20" s="24" t="s">
        <v>137</v>
      </c>
      <c r="C20" s="7" t="s">
        <v>138</v>
      </c>
      <c r="D20" s="7" t="s">
        <v>47</v>
      </c>
      <c r="E20" s="7" t="s">
        <v>59</v>
      </c>
      <c r="F20" s="24" t="s">
        <v>139</v>
      </c>
      <c r="G20" s="7" t="s">
        <v>140</v>
      </c>
      <c r="H20" s="25" t="s">
        <v>141</v>
      </c>
      <c r="I20" s="7" t="s">
        <v>142</v>
      </c>
      <c r="J20" s="24">
        <v>900</v>
      </c>
      <c r="K20" s="7" t="s">
        <v>143</v>
      </c>
      <c r="L20" s="7" t="s">
        <v>118</v>
      </c>
      <c r="M20" s="7" t="s">
        <v>119</v>
      </c>
      <c r="N20" s="7" t="s">
        <v>120</v>
      </c>
      <c r="O20" s="37">
        <v>390</v>
      </c>
      <c r="P20" s="41"/>
      <c r="Q20" s="37">
        <f t="shared" ref="Q20:Q25" si="3">SUM(R20:U20)</f>
        <v>390</v>
      </c>
      <c r="R20" s="41">
        <v>390</v>
      </c>
      <c r="S20" s="41"/>
      <c r="T20" s="42"/>
      <c r="U20" s="42"/>
      <c r="V20" s="42"/>
      <c r="W20" s="42"/>
      <c r="X20" s="42"/>
      <c r="Y20" s="42"/>
      <c r="Z20" s="25" t="s">
        <v>144</v>
      </c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69"/>
    </row>
    <row r="21" s="5" customFormat="1" ht="38" customHeight="1" spans="1:40">
      <c r="A21" s="24">
        <v>15</v>
      </c>
      <c r="B21" s="24" t="s">
        <v>145</v>
      </c>
      <c r="C21" s="7" t="s">
        <v>146</v>
      </c>
      <c r="D21" s="7" t="s">
        <v>47</v>
      </c>
      <c r="E21" s="7" t="s">
        <v>59</v>
      </c>
      <c r="F21" s="24" t="s">
        <v>139</v>
      </c>
      <c r="G21" s="7" t="s">
        <v>140</v>
      </c>
      <c r="H21" s="25" t="s">
        <v>147</v>
      </c>
      <c r="I21" s="7" t="s">
        <v>142</v>
      </c>
      <c r="J21" s="24">
        <v>500</v>
      </c>
      <c r="K21" s="7" t="s">
        <v>143</v>
      </c>
      <c r="L21" s="7" t="s">
        <v>118</v>
      </c>
      <c r="M21" s="7" t="s">
        <v>119</v>
      </c>
      <c r="N21" s="7" t="s">
        <v>120</v>
      </c>
      <c r="O21" s="37">
        <v>210</v>
      </c>
      <c r="P21" s="41"/>
      <c r="Q21" s="37">
        <f t="shared" si="3"/>
        <v>210</v>
      </c>
      <c r="R21" s="41">
        <v>210</v>
      </c>
      <c r="S21" s="41"/>
      <c r="T21" s="42"/>
      <c r="U21" s="42"/>
      <c r="V21" s="42"/>
      <c r="W21" s="42"/>
      <c r="X21" s="42"/>
      <c r="Y21" s="42"/>
      <c r="Z21" s="25" t="s">
        <v>148</v>
      </c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69"/>
    </row>
    <row r="22" s="5" customFormat="1" ht="49" customHeight="1" spans="1:40">
      <c r="A22" s="24">
        <v>16</v>
      </c>
      <c r="B22" s="24" t="s">
        <v>149</v>
      </c>
      <c r="C22" s="7" t="s">
        <v>150</v>
      </c>
      <c r="D22" s="7" t="s">
        <v>124</v>
      </c>
      <c r="E22" s="7" t="s">
        <v>59</v>
      </c>
      <c r="F22" s="24" t="s">
        <v>113</v>
      </c>
      <c r="G22" s="7" t="s">
        <v>151</v>
      </c>
      <c r="H22" s="25" t="s">
        <v>152</v>
      </c>
      <c r="I22" s="7" t="s">
        <v>153</v>
      </c>
      <c r="J22" s="24">
        <v>1</v>
      </c>
      <c r="K22" s="7" t="s">
        <v>154</v>
      </c>
      <c r="L22" s="7" t="s">
        <v>155</v>
      </c>
      <c r="M22" s="7" t="s">
        <v>156</v>
      </c>
      <c r="N22" s="7" t="s">
        <v>55</v>
      </c>
      <c r="O22" s="37">
        <v>230</v>
      </c>
      <c r="P22" s="41"/>
      <c r="Q22" s="37">
        <f t="shared" si="3"/>
        <v>230</v>
      </c>
      <c r="R22" s="41">
        <v>230</v>
      </c>
      <c r="S22" s="41"/>
      <c r="T22" s="42"/>
      <c r="U22" s="42"/>
      <c r="V22" s="42"/>
      <c r="W22" s="42"/>
      <c r="X22" s="42"/>
      <c r="Y22" s="42"/>
      <c r="Z22" s="25" t="s">
        <v>157</v>
      </c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69"/>
    </row>
    <row r="23" s="5" customFormat="1" ht="31.5" spans="1:40">
      <c r="A23" s="24">
        <v>17</v>
      </c>
      <c r="B23" s="24" t="s">
        <v>158</v>
      </c>
      <c r="C23" s="7" t="s">
        <v>159</v>
      </c>
      <c r="D23" s="7" t="s">
        <v>47</v>
      </c>
      <c r="E23" s="7" t="s">
        <v>59</v>
      </c>
      <c r="F23" s="24" t="s">
        <v>113</v>
      </c>
      <c r="G23" s="7" t="s">
        <v>114</v>
      </c>
      <c r="H23" s="25" t="s">
        <v>160</v>
      </c>
      <c r="I23" s="7" t="s">
        <v>161</v>
      </c>
      <c r="J23" s="24">
        <v>150</v>
      </c>
      <c r="K23" s="7" t="s">
        <v>117</v>
      </c>
      <c r="L23" s="7" t="s">
        <v>69</v>
      </c>
      <c r="M23" s="7" t="s">
        <v>70</v>
      </c>
      <c r="N23" s="7" t="s">
        <v>55</v>
      </c>
      <c r="O23" s="37">
        <v>200</v>
      </c>
      <c r="P23" s="41"/>
      <c r="Q23" s="37">
        <f t="shared" si="3"/>
        <v>200</v>
      </c>
      <c r="R23" s="41">
        <v>200</v>
      </c>
      <c r="S23" s="41"/>
      <c r="T23" s="42"/>
      <c r="U23" s="42"/>
      <c r="V23" s="42"/>
      <c r="W23" s="42"/>
      <c r="X23" s="42"/>
      <c r="Y23" s="42"/>
      <c r="Z23" s="25" t="s">
        <v>162</v>
      </c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69"/>
    </row>
    <row r="24" s="5" customFormat="1" ht="47.25" spans="1:40">
      <c r="A24" s="24">
        <v>18</v>
      </c>
      <c r="B24" s="24" t="s">
        <v>163</v>
      </c>
      <c r="C24" s="7" t="s">
        <v>164</v>
      </c>
      <c r="D24" s="7" t="s">
        <v>47</v>
      </c>
      <c r="E24" s="7" t="s">
        <v>59</v>
      </c>
      <c r="F24" s="24" t="s">
        <v>113</v>
      </c>
      <c r="G24" s="7" t="s">
        <v>50</v>
      </c>
      <c r="H24" s="25" t="s">
        <v>165</v>
      </c>
      <c r="I24" s="7" t="s">
        <v>166</v>
      </c>
      <c r="J24" s="24">
        <v>208</v>
      </c>
      <c r="K24" s="7" t="s">
        <v>167</v>
      </c>
      <c r="L24" s="7" t="s">
        <v>167</v>
      </c>
      <c r="M24" s="7" t="s">
        <v>168</v>
      </c>
      <c r="N24" s="7" t="s">
        <v>55</v>
      </c>
      <c r="O24" s="37">
        <v>137</v>
      </c>
      <c r="P24" s="41"/>
      <c r="Q24" s="37">
        <f t="shared" si="3"/>
        <v>137</v>
      </c>
      <c r="R24" s="41">
        <v>137</v>
      </c>
      <c r="S24" s="41"/>
      <c r="T24" s="42"/>
      <c r="U24" s="42"/>
      <c r="V24" s="42"/>
      <c r="W24" s="42"/>
      <c r="X24" s="42"/>
      <c r="Y24" s="42"/>
      <c r="Z24" s="25" t="s">
        <v>169</v>
      </c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69"/>
    </row>
    <row r="25" s="5" customFormat="1" ht="41" customHeight="1" spans="1:40">
      <c r="A25" s="24">
        <v>19</v>
      </c>
      <c r="B25" s="24" t="s">
        <v>170</v>
      </c>
      <c r="C25" s="7" t="s">
        <v>171</v>
      </c>
      <c r="D25" s="7" t="s">
        <v>47</v>
      </c>
      <c r="E25" s="7" t="s">
        <v>59</v>
      </c>
      <c r="F25" s="24" t="s">
        <v>113</v>
      </c>
      <c r="G25" s="7" t="s">
        <v>50</v>
      </c>
      <c r="H25" s="25" t="s">
        <v>172</v>
      </c>
      <c r="I25" s="24" t="s">
        <v>173</v>
      </c>
      <c r="J25" s="24">
        <v>58000</v>
      </c>
      <c r="K25" s="7" t="s">
        <v>174</v>
      </c>
      <c r="L25" s="7" t="s">
        <v>174</v>
      </c>
      <c r="M25" s="7" t="s">
        <v>175</v>
      </c>
      <c r="N25" s="7" t="s">
        <v>55</v>
      </c>
      <c r="O25" s="37">
        <v>403</v>
      </c>
      <c r="P25" s="42"/>
      <c r="Q25" s="37">
        <f t="shared" si="3"/>
        <v>403</v>
      </c>
      <c r="R25" s="39">
        <v>403</v>
      </c>
      <c r="S25" s="42"/>
      <c r="T25" s="42"/>
      <c r="U25" s="42"/>
      <c r="V25" s="42"/>
      <c r="W25" s="42"/>
      <c r="X25" s="42"/>
      <c r="Y25" s="42"/>
      <c r="Z25" s="25" t="s">
        <v>169</v>
      </c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69"/>
    </row>
    <row r="26" s="5" customFormat="1" ht="49" customHeight="1" spans="1:40">
      <c r="A26" s="24">
        <v>20</v>
      </c>
      <c r="B26" s="24" t="s">
        <v>176</v>
      </c>
      <c r="C26" s="7" t="s">
        <v>177</v>
      </c>
      <c r="D26" s="7" t="s">
        <v>124</v>
      </c>
      <c r="E26" s="7" t="s">
        <v>59</v>
      </c>
      <c r="F26" s="24" t="s">
        <v>113</v>
      </c>
      <c r="G26" s="7" t="s">
        <v>140</v>
      </c>
      <c r="H26" s="25" t="s">
        <v>178</v>
      </c>
      <c r="I26" s="7" t="s">
        <v>161</v>
      </c>
      <c r="J26" s="24">
        <v>1</v>
      </c>
      <c r="K26" s="7" t="s">
        <v>143</v>
      </c>
      <c r="L26" s="7" t="s">
        <v>179</v>
      </c>
      <c r="M26" s="7" t="s">
        <v>180</v>
      </c>
      <c r="N26" s="7" t="s">
        <v>55</v>
      </c>
      <c r="O26" s="37">
        <v>90</v>
      </c>
      <c r="P26" s="42"/>
      <c r="Q26" s="37">
        <f>R26+S26</f>
        <v>90</v>
      </c>
      <c r="R26" s="39">
        <v>90</v>
      </c>
      <c r="S26" s="42"/>
      <c r="T26" s="42"/>
      <c r="U26" s="42"/>
      <c r="V26" s="42"/>
      <c r="W26" s="42"/>
      <c r="X26" s="42"/>
      <c r="Y26" s="42"/>
      <c r="Z26" s="25" t="s">
        <v>181</v>
      </c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</row>
    <row r="27" s="5" customFormat="1" ht="49" customHeight="1" spans="1:40">
      <c r="A27" s="24">
        <v>21</v>
      </c>
      <c r="B27" s="24" t="s">
        <v>182</v>
      </c>
      <c r="C27" s="7" t="s">
        <v>183</v>
      </c>
      <c r="D27" s="7" t="s">
        <v>47</v>
      </c>
      <c r="E27" s="7" t="s">
        <v>59</v>
      </c>
      <c r="F27" s="24" t="s">
        <v>184</v>
      </c>
      <c r="G27" s="7" t="s">
        <v>114</v>
      </c>
      <c r="H27" s="25" t="s">
        <v>185</v>
      </c>
      <c r="I27" s="7" t="s">
        <v>116</v>
      </c>
      <c r="J27" s="24">
        <v>5.05</v>
      </c>
      <c r="K27" s="7" t="s">
        <v>186</v>
      </c>
      <c r="L27" s="7" t="s">
        <v>167</v>
      </c>
      <c r="M27" s="7" t="s">
        <v>168</v>
      </c>
      <c r="N27" s="7" t="s">
        <v>55</v>
      </c>
      <c r="O27" s="37">
        <v>600</v>
      </c>
      <c r="P27" s="43"/>
      <c r="Q27" s="37">
        <f>SUM(R27:U27)</f>
        <v>600</v>
      </c>
      <c r="R27" s="43">
        <v>600</v>
      </c>
      <c r="S27" s="51"/>
      <c r="T27" s="51"/>
      <c r="U27" s="51"/>
      <c r="V27" s="51"/>
      <c r="W27" s="52"/>
      <c r="X27" s="52"/>
      <c r="Y27" s="52"/>
      <c r="Z27" s="58" t="s">
        <v>169</v>
      </c>
      <c r="AA27" s="59"/>
      <c r="AB27" s="59"/>
      <c r="AC27" s="24"/>
      <c r="AD27" s="24"/>
      <c r="AE27" s="60"/>
      <c r="AF27" s="60"/>
      <c r="AG27" s="24"/>
      <c r="AH27" s="24"/>
      <c r="AI27" s="60"/>
      <c r="AJ27" s="60"/>
      <c r="AK27" s="60"/>
      <c r="AL27" s="60"/>
      <c r="AM27" s="60"/>
      <c r="AN27" s="69"/>
    </row>
    <row r="28" s="5" customFormat="1" ht="47" customHeight="1" spans="1:40">
      <c r="A28" s="24">
        <v>22</v>
      </c>
      <c r="B28" s="24" t="s">
        <v>187</v>
      </c>
      <c r="C28" s="7" t="s">
        <v>188</v>
      </c>
      <c r="D28" s="7" t="s">
        <v>47</v>
      </c>
      <c r="E28" s="7" t="s">
        <v>59</v>
      </c>
      <c r="F28" s="24" t="s">
        <v>139</v>
      </c>
      <c r="G28" s="7" t="s">
        <v>151</v>
      </c>
      <c r="H28" s="25" t="s">
        <v>189</v>
      </c>
      <c r="I28" s="7" t="s">
        <v>190</v>
      </c>
      <c r="J28" s="24">
        <v>180</v>
      </c>
      <c r="K28" s="7" t="s">
        <v>154</v>
      </c>
      <c r="L28" s="7" t="s">
        <v>69</v>
      </c>
      <c r="M28" s="7" t="s">
        <v>70</v>
      </c>
      <c r="N28" s="7" t="s">
        <v>109</v>
      </c>
      <c r="O28" s="37">
        <v>90</v>
      </c>
      <c r="P28" s="41"/>
      <c r="Q28" s="37">
        <f>SUM(R28:U28)</f>
        <v>90</v>
      </c>
      <c r="R28" s="39">
        <v>90</v>
      </c>
      <c r="S28" s="39"/>
      <c r="T28" s="42"/>
      <c r="U28" s="42"/>
      <c r="V28" s="42"/>
      <c r="W28" s="42"/>
      <c r="X28" s="42"/>
      <c r="Y28" s="42"/>
      <c r="Z28" s="25" t="s">
        <v>191</v>
      </c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69"/>
    </row>
    <row r="29" s="71" customFormat="1" ht="51" customHeight="1" spans="1:40">
      <c r="A29" s="24">
        <v>23</v>
      </c>
      <c r="B29" s="24" t="s">
        <v>192</v>
      </c>
      <c r="C29" s="7" t="s">
        <v>193</v>
      </c>
      <c r="D29" s="7" t="s">
        <v>47</v>
      </c>
      <c r="E29" s="7" t="s">
        <v>59</v>
      </c>
      <c r="F29" s="24" t="s">
        <v>139</v>
      </c>
      <c r="G29" s="7" t="s">
        <v>194</v>
      </c>
      <c r="H29" s="25" t="s">
        <v>195</v>
      </c>
      <c r="I29" s="7" t="s">
        <v>190</v>
      </c>
      <c r="J29" s="24">
        <v>200</v>
      </c>
      <c r="K29" s="7" t="s">
        <v>196</v>
      </c>
      <c r="L29" s="7" t="s">
        <v>69</v>
      </c>
      <c r="M29" s="7" t="s">
        <v>70</v>
      </c>
      <c r="N29" s="7" t="s">
        <v>109</v>
      </c>
      <c r="O29" s="37">
        <v>80</v>
      </c>
      <c r="P29" s="39"/>
      <c r="Q29" s="37">
        <v>80</v>
      </c>
      <c r="R29" s="41">
        <v>80</v>
      </c>
      <c r="S29" s="41"/>
      <c r="T29" s="42"/>
      <c r="U29" s="42"/>
      <c r="V29" s="42"/>
      <c r="W29" s="42"/>
      <c r="X29" s="42"/>
      <c r="Y29" s="42"/>
      <c r="Z29" s="25" t="s">
        <v>197</v>
      </c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69"/>
    </row>
    <row r="30" s="5" customFormat="1" ht="44" customHeight="1" spans="1:40">
      <c r="A30" s="24">
        <v>24</v>
      </c>
      <c r="B30" s="24" t="s">
        <v>198</v>
      </c>
      <c r="C30" s="7" t="s">
        <v>199</v>
      </c>
      <c r="D30" s="7" t="s">
        <v>47</v>
      </c>
      <c r="E30" s="7" t="s">
        <v>59</v>
      </c>
      <c r="F30" s="24" t="s">
        <v>139</v>
      </c>
      <c r="G30" s="7" t="s">
        <v>114</v>
      </c>
      <c r="H30" s="25" t="s">
        <v>200</v>
      </c>
      <c r="I30" s="7" t="s">
        <v>190</v>
      </c>
      <c r="J30" s="24">
        <v>200</v>
      </c>
      <c r="K30" s="7" t="s">
        <v>117</v>
      </c>
      <c r="L30" s="7" t="s">
        <v>69</v>
      </c>
      <c r="M30" s="7" t="s">
        <v>70</v>
      </c>
      <c r="N30" s="7" t="s">
        <v>109</v>
      </c>
      <c r="O30" s="37">
        <v>80</v>
      </c>
      <c r="P30" s="41"/>
      <c r="Q30" s="37">
        <f>SUM(R30:U30)</f>
        <v>80</v>
      </c>
      <c r="R30" s="41">
        <v>80</v>
      </c>
      <c r="S30" s="41"/>
      <c r="T30" s="42"/>
      <c r="U30" s="42"/>
      <c r="V30" s="42"/>
      <c r="W30" s="42"/>
      <c r="X30" s="42"/>
      <c r="Y30" s="42"/>
      <c r="Z30" s="25" t="s">
        <v>191</v>
      </c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69"/>
    </row>
    <row r="31" s="5" customFormat="1" ht="56" customHeight="1" spans="1:40">
      <c r="A31" s="24">
        <v>25</v>
      </c>
      <c r="B31" s="24" t="s">
        <v>201</v>
      </c>
      <c r="C31" s="7" t="s">
        <v>202</v>
      </c>
      <c r="D31" s="7" t="s">
        <v>47</v>
      </c>
      <c r="E31" s="7" t="s">
        <v>59</v>
      </c>
      <c r="F31" s="24" t="s">
        <v>139</v>
      </c>
      <c r="G31" s="7" t="s">
        <v>114</v>
      </c>
      <c r="H31" s="25" t="s">
        <v>203</v>
      </c>
      <c r="I31" s="7" t="s">
        <v>88</v>
      </c>
      <c r="J31" s="7" t="s">
        <v>88</v>
      </c>
      <c r="K31" s="7" t="s">
        <v>117</v>
      </c>
      <c r="L31" s="7" t="s">
        <v>69</v>
      </c>
      <c r="M31" s="7" t="s">
        <v>70</v>
      </c>
      <c r="N31" s="7" t="s">
        <v>55</v>
      </c>
      <c r="O31" s="37">
        <v>300</v>
      </c>
      <c r="P31" s="41"/>
      <c r="Q31" s="37">
        <f>SUM(R31:U31)</f>
        <v>300</v>
      </c>
      <c r="R31" s="41">
        <v>210</v>
      </c>
      <c r="S31" s="41">
        <v>90</v>
      </c>
      <c r="T31" s="42"/>
      <c r="U31" s="42"/>
      <c r="V31" s="42"/>
      <c r="W31" s="42"/>
      <c r="X31" s="42"/>
      <c r="Y31" s="42"/>
      <c r="Z31" s="25" t="s">
        <v>204</v>
      </c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67"/>
      <c r="AN31" s="69"/>
    </row>
    <row r="32" s="6" customFormat="1" ht="48" customHeight="1" spans="1:40">
      <c r="A32" s="24">
        <v>26</v>
      </c>
      <c r="B32" s="24" t="s">
        <v>205</v>
      </c>
      <c r="C32" s="7" t="s">
        <v>206</v>
      </c>
      <c r="D32" s="7" t="s">
        <v>47</v>
      </c>
      <c r="E32" s="7" t="s">
        <v>59</v>
      </c>
      <c r="F32" s="24" t="s">
        <v>113</v>
      </c>
      <c r="G32" s="7" t="s">
        <v>60</v>
      </c>
      <c r="H32" s="25" t="s">
        <v>207</v>
      </c>
      <c r="I32" s="7" t="s">
        <v>208</v>
      </c>
      <c r="J32" s="24">
        <v>86</v>
      </c>
      <c r="K32" s="7" t="s">
        <v>174</v>
      </c>
      <c r="L32" s="7" t="s">
        <v>174</v>
      </c>
      <c r="M32" s="7" t="s">
        <v>175</v>
      </c>
      <c r="N32" s="7" t="s">
        <v>55</v>
      </c>
      <c r="O32" s="37">
        <v>1000</v>
      </c>
      <c r="P32" s="39"/>
      <c r="Q32" s="37">
        <f>SUM(R32:U32)</f>
        <v>1000</v>
      </c>
      <c r="R32" s="41">
        <v>1000</v>
      </c>
      <c r="S32" s="41"/>
      <c r="T32" s="41"/>
      <c r="U32" s="41"/>
      <c r="V32" s="41"/>
      <c r="W32" s="41"/>
      <c r="X32" s="41"/>
      <c r="Y32" s="62"/>
      <c r="Z32" s="25" t="s">
        <v>209</v>
      </c>
      <c r="AA32" s="24"/>
      <c r="AB32" s="24"/>
      <c r="AC32" s="24"/>
      <c r="AM32" s="68"/>
      <c r="AN32" s="70"/>
    </row>
    <row r="33" s="5" customFormat="1" ht="48" customHeight="1" spans="1:40">
      <c r="A33" s="24">
        <v>27</v>
      </c>
      <c r="B33" s="24" t="s">
        <v>210</v>
      </c>
      <c r="C33" s="7" t="s">
        <v>211</v>
      </c>
      <c r="D33" s="7" t="s">
        <v>47</v>
      </c>
      <c r="E33" s="7" t="s">
        <v>59</v>
      </c>
      <c r="F33" s="24" t="s">
        <v>113</v>
      </c>
      <c r="G33" s="7" t="s">
        <v>212</v>
      </c>
      <c r="H33" s="25" t="s">
        <v>213</v>
      </c>
      <c r="I33" s="7" t="s">
        <v>88</v>
      </c>
      <c r="J33" s="7" t="s">
        <v>88</v>
      </c>
      <c r="K33" s="7" t="s">
        <v>196</v>
      </c>
      <c r="L33" s="7" t="s">
        <v>69</v>
      </c>
      <c r="M33" s="7" t="s">
        <v>70</v>
      </c>
      <c r="N33" s="7" t="s">
        <v>55</v>
      </c>
      <c r="O33" s="37">
        <v>173</v>
      </c>
      <c r="P33" s="39"/>
      <c r="Q33" s="37">
        <f>SUM(R33:U33)</f>
        <v>173</v>
      </c>
      <c r="R33" s="41">
        <v>173</v>
      </c>
      <c r="S33" s="41"/>
      <c r="T33" s="42"/>
      <c r="U33" s="42"/>
      <c r="V33" s="42"/>
      <c r="W33" s="42"/>
      <c r="X33" s="42"/>
      <c r="Y33" s="42"/>
      <c r="Z33" s="25" t="s">
        <v>56</v>
      </c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69"/>
    </row>
    <row r="34" s="4" customFormat="1" ht="37" customHeight="1" spans="1:40">
      <c r="A34" s="24">
        <v>28</v>
      </c>
      <c r="B34" s="24" t="s">
        <v>214</v>
      </c>
      <c r="C34" s="7" t="s">
        <v>215</v>
      </c>
      <c r="D34" s="7" t="s">
        <v>124</v>
      </c>
      <c r="E34" s="7" t="s">
        <v>216</v>
      </c>
      <c r="F34" s="24" t="s">
        <v>184</v>
      </c>
      <c r="G34" s="7" t="s">
        <v>114</v>
      </c>
      <c r="H34" s="25" t="s">
        <v>217</v>
      </c>
      <c r="I34" s="7" t="s">
        <v>116</v>
      </c>
      <c r="J34" s="24">
        <v>2.5</v>
      </c>
      <c r="K34" s="7" t="s">
        <v>167</v>
      </c>
      <c r="L34" s="7" t="s">
        <v>167</v>
      </c>
      <c r="M34" s="7" t="s">
        <v>168</v>
      </c>
      <c r="N34" s="7" t="s">
        <v>55</v>
      </c>
      <c r="O34" s="37">
        <v>980</v>
      </c>
      <c r="P34" s="38"/>
      <c r="Q34" s="37">
        <f t="shared" ref="Q34:Q46" si="4">SUM(R34:U34)</f>
        <v>980</v>
      </c>
      <c r="R34" s="39">
        <v>980</v>
      </c>
      <c r="S34" s="38"/>
      <c r="T34" s="38"/>
      <c r="U34" s="38"/>
      <c r="V34" s="38"/>
      <c r="W34" s="48"/>
      <c r="X34" s="48"/>
      <c r="Y34" s="48"/>
      <c r="Z34" s="58" t="s">
        <v>218</v>
      </c>
      <c r="AA34" s="59"/>
      <c r="AB34" s="59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67"/>
      <c r="AN34" s="69"/>
    </row>
    <row r="35" s="5" customFormat="1" ht="41" customHeight="1" spans="1:40">
      <c r="A35" s="24">
        <v>29</v>
      </c>
      <c r="B35" s="24" t="s">
        <v>219</v>
      </c>
      <c r="C35" s="7" t="s">
        <v>220</v>
      </c>
      <c r="D35" s="7" t="s">
        <v>124</v>
      </c>
      <c r="E35" s="7" t="s">
        <v>216</v>
      </c>
      <c r="F35" s="24" t="s">
        <v>184</v>
      </c>
      <c r="G35" s="7" t="s">
        <v>114</v>
      </c>
      <c r="H35" s="25" t="s">
        <v>221</v>
      </c>
      <c r="I35" s="7" t="s">
        <v>116</v>
      </c>
      <c r="J35" s="24">
        <v>17</v>
      </c>
      <c r="K35" s="7" t="s">
        <v>167</v>
      </c>
      <c r="L35" s="7" t="s">
        <v>167</v>
      </c>
      <c r="M35" s="7" t="s">
        <v>168</v>
      </c>
      <c r="N35" s="7" t="s">
        <v>55</v>
      </c>
      <c r="O35" s="37">
        <f>17*45*1.2</f>
        <v>918</v>
      </c>
      <c r="P35" s="39"/>
      <c r="Q35" s="37">
        <f t="shared" si="4"/>
        <v>918</v>
      </c>
      <c r="R35" s="39">
        <v>918</v>
      </c>
      <c r="S35" s="38"/>
      <c r="T35" s="38"/>
      <c r="U35" s="38"/>
      <c r="V35" s="38"/>
      <c r="W35" s="48"/>
      <c r="X35" s="48"/>
      <c r="Y35" s="48"/>
      <c r="Z35" s="58" t="s">
        <v>222</v>
      </c>
      <c r="AA35" s="59"/>
      <c r="AB35" s="59"/>
      <c r="AC35" s="24"/>
      <c r="AD35" s="24"/>
      <c r="AE35" s="60"/>
      <c r="AF35" s="60"/>
      <c r="AG35" s="24"/>
      <c r="AH35" s="24"/>
      <c r="AI35" s="60"/>
      <c r="AJ35" s="60"/>
      <c r="AK35" s="60"/>
      <c r="AL35" s="60"/>
      <c r="AM35" s="60"/>
      <c r="AN35" s="69"/>
    </row>
    <row r="36" s="5" customFormat="1" ht="31.5" spans="1:40">
      <c r="A36" s="24">
        <v>30</v>
      </c>
      <c r="B36" s="24" t="s">
        <v>223</v>
      </c>
      <c r="C36" s="7" t="s">
        <v>224</v>
      </c>
      <c r="D36" s="7" t="s">
        <v>124</v>
      </c>
      <c r="E36" s="7" t="s">
        <v>216</v>
      </c>
      <c r="F36" s="24" t="s">
        <v>184</v>
      </c>
      <c r="G36" s="7" t="s">
        <v>50</v>
      </c>
      <c r="H36" s="25" t="s">
        <v>225</v>
      </c>
      <c r="I36" s="7" t="s">
        <v>153</v>
      </c>
      <c r="J36" s="24">
        <v>6</v>
      </c>
      <c r="K36" s="7" t="s">
        <v>167</v>
      </c>
      <c r="L36" s="7" t="s">
        <v>167</v>
      </c>
      <c r="M36" s="7" t="s">
        <v>168</v>
      </c>
      <c r="N36" s="7" t="s">
        <v>55</v>
      </c>
      <c r="O36" s="37">
        <v>750</v>
      </c>
      <c r="P36" s="39"/>
      <c r="Q36" s="37">
        <f t="shared" si="4"/>
        <v>750</v>
      </c>
      <c r="R36" s="39">
        <v>750</v>
      </c>
      <c r="S36" s="38"/>
      <c r="T36" s="38"/>
      <c r="U36" s="38"/>
      <c r="V36" s="38"/>
      <c r="W36" s="48"/>
      <c r="X36" s="48"/>
      <c r="Y36" s="48"/>
      <c r="Z36" s="58" t="s">
        <v>226</v>
      </c>
      <c r="AA36" s="59"/>
      <c r="AB36" s="59"/>
      <c r="AC36" s="24"/>
      <c r="AD36" s="24"/>
      <c r="AE36" s="60"/>
      <c r="AF36" s="60"/>
      <c r="AG36" s="24"/>
      <c r="AH36" s="24"/>
      <c r="AI36" s="60"/>
      <c r="AJ36" s="60"/>
      <c r="AK36" s="60"/>
      <c r="AL36" s="60"/>
      <c r="AM36" s="60"/>
      <c r="AN36" s="69"/>
    </row>
    <row r="37" s="6" customFormat="1" ht="39" customHeight="1" spans="1:40">
      <c r="A37" s="24">
        <v>31</v>
      </c>
      <c r="B37" s="24" t="s">
        <v>227</v>
      </c>
      <c r="C37" s="7" t="s">
        <v>228</v>
      </c>
      <c r="D37" s="7" t="s">
        <v>124</v>
      </c>
      <c r="E37" s="7" t="s">
        <v>59</v>
      </c>
      <c r="F37" s="24" t="s">
        <v>113</v>
      </c>
      <c r="G37" s="7" t="s">
        <v>60</v>
      </c>
      <c r="H37" s="25" t="s">
        <v>229</v>
      </c>
      <c r="I37" s="7" t="s">
        <v>208</v>
      </c>
      <c r="J37" s="24">
        <v>86</v>
      </c>
      <c r="K37" s="7" t="s">
        <v>174</v>
      </c>
      <c r="L37" s="7" t="s">
        <v>174</v>
      </c>
      <c r="M37" s="7" t="s">
        <v>175</v>
      </c>
      <c r="N37" s="7" t="s">
        <v>55</v>
      </c>
      <c r="O37" s="37">
        <v>1000</v>
      </c>
      <c r="P37" s="39"/>
      <c r="Q37" s="37">
        <f t="shared" si="4"/>
        <v>1000</v>
      </c>
      <c r="R37" s="41">
        <v>1000</v>
      </c>
      <c r="S37" s="41"/>
      <c r="T37" s="41"/>
      <c r="U37" s="41"/>
      <c r="V37" s="41"/>
      <c r="W37" s="41"/>
      <c r="X37" s="41"/>
      <c r="Y37" s="62"/>
      <c r="Z37" s="25" t="s">
        <v>209</v>
      </c>
      <c r="AA37" s="24"/>
      <c r="AB37" s="24"/>
      <c r="AC37" s="24"/>
      <c r="AM37" s="68"/>
      <c r="AN37" s="70"/>
    </row>
    <row r="38" s="5" customFormat="1" ht="31.5" spans="1:40">
      <c r="A38" s="24">
        <v>32</v>
      </c>
      <c r="B38" s="24" t="s">
        <v>230</v>
      </c>
      <c r="C38" s="7" t="s">
        <v>231</v>
      </c>
      <c r="D38" s="7" t="s">
        <v>47</v>
      </c>
      <c r="E38" s="7" t="s">
        <v>59</v>
      </c>
      <c r="F38" s="24" t="s">
        <v>139</v>
      </c>
      <c r="G38" s="7" t="s">
        <v>50</v>
      </c>
      <c r="H38" s="25" t="s">
        <v>232</v>
      </c>
      <c r="I38" s="7" t="s">
        <v>116</v>
      </c>
      <c r="J38" s="24">
        <v>3.5</v>
      </c>
      <c r="K38" s="7" t="s">
        <v>167</v>
      </c>
      <c r="L38" s="7" t="s">
        <v>167</v>
      </c>
      <c r="M38" s="7" t="s">
        <v>168</v>
      </c>
      <c r="N38" s="7" t="s">
        <v>55</v>
      </c>
      <c r="O38" s="37">
        <v>550</v>
      </c>
      <c r="P38" s="41"/>
      <c r="Q38" s="37">
        <f t="shared" si="4"/>
        <v>550</v>
      </c>
      <c r="R38" s="41">
        <v>550</v>
      </c>
      <c r="S38" s="41"/>
      <c r="T38" s="42"/>
      <c r="U38" s="42"/>
      <c r="V38" s="42"/>
      <c r="W38" s="42"/>
      <c r="X38" s="42"/>
      <c r="Y38" s="42"/>
      <c r="Z38" s="25" t="s">
        <v>169</v>
      </c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69"/>
    </row>
    <row r="39" s="7" customFormat="1" ht="52" customHeight="1" spans="1:26">
      <c r="A39" s="24">
        <v>33</v>
      </c>
      <c r="B39" s="24" t="s">
        <v>233</v>
      </c>
      <c r="C39" s="7" t="s">
        <v>234</v>
      </c>
      <c r="D39" s="7" t="s">
        <v>124</v>
      </c>
      <c r="E39" s="7" t="s">
        <v>59</v>
      </c>
      <c r="F39" s="24" t="s">
        <v>235</v>
      </c>
      <c r="G39" s="7" t="s">
        <v>236</v>
      </c>
      <c r="H39" s="72" t="s">
        <v>237</v>
      </c>
      <c r="I39" s="7" t="s">
        <v>88</v>
      </c>
      <c r="J39" s="7" t="s">
        <v>88</v>
      </c>
      <c r="K39" s="7" t="s">
        <v>196</v>
      </c>
      <c r="L39" s="7" t="s">
        <v>174</v>
      </c>
      <c r="M39" s="7" t="s">
        <v>175</v>
      </c>
      <c r="N39" s="7" t="s">
        <v>55</v>
      </c>
      <c r="O39" s="37">
        <v>159</v>
      </c>
      <c r="Q39" s="37">
        <f t="shared" si="4"/>
        <v>159</v>
      </c>
      <c r="R39" s="41">
        <v>159</v>
      </c>
      <c r="Z39" s="25" t="s">
        <v>169</v>
      </c>
    </row>
    <row r="40" s="8" customFormat="1" ht="47" customHeight="1" spans="1:39">
      <c r="A40" s="24">
        <v>34</v>
      </c>
      <c r="B40" s="7" t="s">
        <v>238</v>
      </c>
      <c r="C40" s="7" t="s">
        <v>239</v>
      </c>
      <c r="D40" s="7" t="s">
        <v>124</v>
      </c>
      <c r="E40" s="7" t="s">
        <v>59</v>
      </c>
      <c r="F40" s="7" t="s">
        <v>240</v>
      </c>
      <c r="G40" s="7" t="s">
        <v>241</v>
      </c>
      <c r="H40" s="73" t="s">
        <v>242</v>
      </c>
      <c r="I40" s="7" t="s">
        <v>190</v>
      </c>
      <c r="J40" s="7">
        <v>15900</v>
      </c>
      <c r="K40" s="7" t="s">
        <v>196</v>
      </c>
      <c r="L40" s="7" t="s">
        <v>174</v>
      </c>
      <c r="M40" s="7" t="s">
        <v>175</v>
      </c>
      <c r="N40" s="7" t="s">
        <v>55</v>
      </c>
      <c r="O40" s="37">
        <v>390</v>
      </c>
      <c r="P40" s="44"/>
      <c r="Q40" s="37">
        <f t="shared" si="4"/>
        <v>390</v>
      </c>
      <c r="R40" s="41"/>
      <c r="S40" s="41">
        <v>390</v>
      </c>
      <c r="T40" s="41"/>
      <c r="U40" s="53"/>
      <c r="V40" s="53"/>
      <c r="W40" s="53"/>
      <c r="X40" s="53"/>
      <c r="Y40" s="53"/>
      <c r="Z40" s="25" t="s">
        <v>243</v>
      </c>
      <c r="AA40" s="9"/>
      <c r="AB40" s="9"/>
      <c r="AC40" s="13"/>
      <c r="AM40" s="14"/>
    </row>
    <row r="41" s="8" customFormat="1" ht="44" customHeight="1" spans="1:39">
      <c r="A41" s="24">
        <v>35</v>
      </c>
      <c r="B41" s="7" t="s">
        <v>244</v>
      </c>
      <c r="C41" s="7" t="s">
        <v>245</v>
      </c>
      <c r="D41" s="7" t="s">
        <v>47</v>
      </c>
      <c r="E41" s="7" t="s">
        <v>59</v>
      </c>
      <c r="F41" s="7" t="s">
        <v>240</v>
      </c>
      <c r="G41" s="7" t="s">
        <v>241</v>
      </c>
      <c r="H41" s="73" t="s">
        <v>246</v>
      </c>
      <c r="I41" s="7" t="s">
        <v>153</v>
      </c>
      <c r="J41" s="7">
        <v>200</v>
      </c>
      <c r="K41" s="7" t="s">
        <v>196</v>
      </c>
      <c r="L41" s="7" t="s">
        <v>69</v>
      </c>
      <c r="M41" s="7" t="s">
        <v>70</v>
      </c>
      <c r="N41" s="7" t="s">
        <v>55</v>
      </c>
      <c r="O41" s="37">
        <v>380</v>
      </c>
      <c r="P41" s="44"/>
      <c r="Q41" s="37">
        <f t="shared" si="4"/>
        <v>380</v>
      </c>
      <c r="R41" s="41"/>
      <c r="S41" s="41">
        <v>380</v>
      </c>
      <c r="T41" s="41"/>
      <c r="U41" s="53"/>
      <c r="V41" s="53"/>
      <c r="W41" s="53"/>
      <c r="X41" s="53"/>
      <c r="Y41" s="53"/>
      <c r="Z41" s="25" t="s">
        <v>247</v>
      </c>
      <c r="AA41" s="9"/>
      <c r="AB41" s="9"/>
      <c r="AC41" s="13"/>
      <c r="AM41" s="14"/>
    </row>
    <row r="42" s="8" customFormat="1" ht="41" customHeight="1" spans="1:39">
      <c r="A42" s="24">
        <v>36</v>
      </c>
      <c r="B42" s="7" t="s">
        <v>248</v>
      </c>
      <c r="C42" s="7" t="s">
        <v>249</v>
      </c>
      <c r="D42" s="7" t="s">
        <v>47</v>
      </c>
      <c r="E42" s="7" t="s">
        <v>59</v>
      </c>
      <c r="F42" s="7" t="s">
        <v>240</v>
      </c>
      <c r="G42" s="7" t="s">
        <v>241</v>
      </c>
      <c r="H42" s="72" t="s">
        <v>250</v>
      </c>
      <c r="I42" s="7" t="s">
        <v>153</v>
      </c>
      <c r="J42" s="7">
        <v>1</v>
      </c>
      <c r="K42" s="7" t="s">
        <v>196</v>
      </c>
      <c r="L42" s="7" t="s">
        <v>69</v>
      </c>
      <c r="M42" s="7" t="s">
        <v>70</v>
      </c>
      <c r="N42" s="7" t="s">
        <v>55</v>
      </c>
      <c r="O42" s="37">
        <v>320</v>
      </c>
      <c r="P42" s="44"/>
      <c r="Q42" s="37">
        <f t="shared" si="4"/>
        <v>320</v>
      </c>
      <c r="R42" s="41">
        <v>320</v>
      </c>
      <c r="S42" s="41"/>
      <c r="T42" s="41"/>
      <c r="U42" s="53"/>
      <c r="V42" s="53"/>
      <c r="W42" s="53"/>
      <c r="X42" s="53"/>
      <c r="Y42" s="53"/>
      <c r="Z42" s="25" t="s">
        <v>251</v>
      </c>
      <c r="AA42" s="9"/>
      <c r="AB42" s="9"/>
      <c r="AC42" s="13"/>
      <c r="AM42" s="14"/>
    </row>
    <row r="43" s="8" customFormat="1" ht="47.25" spans="1:39">
      <c r="A43" s="24">
        <v>37</v>
      </c>
      <c r="B43" s="7" t="s">
        <v>252</v>
      </c>
      <c r="C43" s="7" t="s">
        <v>253</v>
      </c>
      <c r="D43" s="7" t="s">
        <v>47</v>
      </c>
      <c r="E43" s="7" t="s">
        <v>59</v>
      </c>
      <c r="F43" s="7" t="s">
        <v>240</v>
      </c>
      <c r="G43" s="7" t="s">
        <v>236</v>
      </c>
      <c r="H43" s="72" t="s">
        <v>254</v>
      </c>
      <c r="I43" s="7" t="s">
        <v>190</v>
      </c>
      <c r="J43" s="7">
        <v>3000</v>
      </c>
      <c r="K43" s="7" t="s">
        <v>196</v>
      </c>
      <c r="L43" s="7" t="s">
        <v>69</v>
      </c>
      <c r="M43" s="7" t="s">
        <v>70</v>
      </c>
      <c r="N43" s="7" t="s">
        <v>55</v>
      </c>
      <c r="O43" s="37">
        <v>335</v>
      </c>
      <c r="P43" s="44"/>
      <c r="Q43" s="37">
        <f t="shared" si="4"/>
        <v>335</v>
      </c>
      <c r="R43" s="41"/>
      <c r="S43" s="41">
        <v>335</v>
      </c>
      <c r="T43" s="41"/>
      <c r="U43" s="53"/>
      <c r="V43" s="53"/>
      <c r="W43" s="53"/>
      <c r="X43" s="53"/>
      <c r="Y43" s="53"/>
      <c r="Z43" s="25" t="s">
        <v>255</v>
      </c>
      <c r="AA43" s="9"/>
      <c r="AB43" s="9"/>
      <c r="AC43" s="13"/>
      <c r="AM43" s="14"/>
    </row>
    <row r="44" s="8" customFormat="1" ht="62" customHeight="1" spans="1:39">
      <c r="A44" s="24">
        <v>38</v>
      </c>
      <c r="B44" s="7" t="s">
        <v>256</v>
      </c>
      <c r="C44" s="7" t="s">
        <v>257</v>
      </c>
      <c r="D44" s="7" t="s">
        <v>124</v>
      </c>
      <c r="E44" s="7" t="s">
        <v>59</v>
      </c>
      <c r="F44" s="7" t="s">
        <v>240</v>
      </c>
      <c r="G44" s="7" t="s">
        <v>236</v>
      </c>
      <c r="H44" s="72" t="s">
        <v>258</v>
      </c>
      <c r="I44" s="7" t="s">
        <v>106</v>
      </c>
      <c r="J44" s="7">
        <v>26</v>
      </c>
      <c r="K44" s="7" t="s">
        <v>196</v>
      </c>
      <c r="L44" s="7" t="s">
        <v>69</v>
      </c>
      <c r="M44" s="7" t="s">
        <v>70</v>
      </c>
      <c r="N44" s="7" t="s">
        <v>55</v>
      </c>
      <c r="O44" s="37">
        <v>160</v>
      </c>
      <c r="P44" s="44"/>
      <c r="Q44" s="37">
        <f t="shared" si="4"/>
        <v>110</v>
      </c>
      <c r="R44" s="41">
        <v>110</v>
      </c>
      <c r="S44" s="41"/>
      <c r="T44" s="41"/>
      <c r="U44" s="53"/>
      <c r="V44" s="53"/>
      <c r="W44" s="53"/>
      <c r="X44" s="53"/>
      <c r="Y44" s="53"/>
      <c r="Z44" s="25" t="s">
        <v>243</v>
      </c>
      <c r="AA44" s="9"/>
      <c r="AB44" s="9"/>
      <c r="AC44" s="13"/>
      <c r="AM44" s="14"/>
    </row>
    <row r="45" s="8" customFormat="1" ht="62" customHeight="1" spans="1:40">
      <c r="A45" s="24">
        <v>39</v>
      </c>
      <c r="B45" s="7" t="s">
        <v>259</v>
      </c>
      <c r="C45" s="7" t="s">
        <v>260</v>
      </c>
      <c r="D45" s="7" t="s">
        <v>124</v>
      </c>
      <c r="E45" s="7" t="s">
        <v>59</v>
      </c>
      <c r="F45" s="7" t="s">
        <v>261</v>
      </c>
      <c r="G45" s="7" t="s">
        <v>262</v>
      </c>
      <c r="H45" s="73" t="s">
        <v>263</v>
      </c>
      <c r="I45" s="7" t="s">
        <v>208</v>
      </c>
      <c r="J45" s="7">
        <v>1500</v>
      </c>
      <c r="K45" s="7" t="s">
        <v>196</v>
      </c>
      <c r="L45" s="7" t="s">
        <v>174</v>
      </c>
      <c r="M45" s="7" t="s">
        <v>175</v>
      </c>
      <c r="N45" s="7" t="s">
        <v>55</v>
      </c>
      <c r="O45" s="37">
        <v>158</v>
      </c>
      <c r="P45" s="7"/>
      <c r="Q45" s="37">
        <f t="shared" si="4"/>
        <v>158</v>
      </c>
      <c r="R45" s="7"/>
      <c r="S45" s="41">
        <v>158</v>
      </c>
      <c r="T45" s="7"/>
      <c r="U45" s="7"/>
      <c r="V45" s="7"/>
      <c r="W45" s="7"/>
      <c r="X45" s="7"/>
      <c r="Y45" s="7"/>
      <c r="Z45" s="7" t="s">
        <v>243</v>
      </c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="8" customFormat="1" ht="62" customHeight="1" spans="1:40">
      <c r="A46" s="24">
        <v>40</v>
      </c>
      <c r="B46" s="7" t="s">
        <v>264</v>
      </c>
      <c r="C46" s="7" t="s">
        <v>265</v>
      </c>
      <c r="D46" s="7" t="s">
        <v>47</v>
      </c>
      <c r="E46" s="7" t="s">
        <v>59</v>
      </c>
      <c r="F46" s="7" t="s">
        <v>261</v>
      </c>
      <c r="G46" s="7" t="s">
        <v>262</v>
      </c>
      <c r="H46" s="72" t="s">
        <v>266</v>
      </c>
      <c r="I46" s="7" t="s">
        <v>142</v>
      </c>
      <c r="J46" s="7">
        <v>41</v>
      </c>
      <c r="K46" s="7" t="s">
        <v>196</v>
      </c>
      <c r="L46" s="7" t="s">
        <v>69</v>
      </c>
      <c r="M46" s="7" t="s">
        <v>70</v>
      </c>
      <c r="N46" s="7" t="s">
        <v>55</v>
      </c>
      <c r="O46" s="37">
        <v>200</v>
      </c>
      <c r="P46" s="7"/>
      <c r="Q46" s="37">
        <f t="shared" si="4"/>
        <v>200</v>
      </c>
      <c r="R46" s="7"/>
      <c r="S46" s="41">
        <v>200</v>
      </c>
      <c r="T46" s="7"/>
      <c r="U46" s="7"/>
      <c r="V46" s="7"/>
      <c r="W46" s="7"/>
      <c r="X46" s="7"/>
      <c r="Y46" s="7"/>
      <c r="Z46" s="7" t="s">
        <v>267</v>
      </c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</sheetData>
  <mergeCells count="41">
    <mergeCell ref="A1:AL1"/>
    <mergeCell ref="A2:C2"/>
    <mergeCell ref="H2:M2"/>
    <mergeCell ref="V2:Y2"/>
    <mergeCell ref="Z2:AK2"/>
    <mergeCell ref="O3:Y3"/>
    <mergeCell ref="AC3:AK3"/>
    <mergeCell ref="Q4:U4"/>
    <mergeCell ref="W4:Y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4:O5"/>
    <mergeCell ref="P4:P5"/>
    <mergeCell ref="V4:V5"/>
    <mergeCell ref="Z3:Z5"/>
    <mergeCell ref="AA3:AA5"/>
    <mergeCell ref="AB3:AB5"/>
    <mergeCell ref="AC4:AC5"/>
    <mergeCell ref="AD4:AD5"/>
    <mergeCell ref="AE4:AE5"/>
    <mergeCell ref="AF4:AF5"/>
    <mergeCell ref="AG4:AG5"/>
    <mergeCell ref="AH4:AH5"/>
    <mergeCell ref="AI4:AI5"/>
    <mergeCell ref="AJ4:AJ5"/>
    <mergeCell ref="AK4:AK5"/>
    <mergeCell ref="AL3:AL5"/>
    <mergeCell ref="AM3:AM5"/>
    <mergeCell ref="AN3:AN5"/>
  </mergeCells>
  <dataValidations count="4">
    <dataValidation type="list" allowBlank="1" showInputMessage="1" showErrorMessage="1" sqref="D27 D7:D25 D30:D44">
      <formula1>"产业发展类,就业类,乡村建设类,易地搬迁后扶类,巩固拓展脱贫攻坚成果类,其他类"</formula1>
    </dataValidation>
    <dataValidation type="list" allowBlank="1" showInputMessage="1" showErrorMessage="1" sqref="E27 E7:E24 E30:E38">
      <formula1>"新建,续建,改扩建"</formula1>
    </dataValidation>
    <dataValidation type="list" allowBlank="1" showInputMessage="1" showErrorMessage="1" sqref="AC27 AC7:AC15 AC34:AC36">
      <formula1>"正在编制实施方案,完成编制实施方案,完成实施方案审查 ,完成实施方案批复,发布招投标公告,完成招投标,已开工,已完工"</formula1>
    </dataValidation>
    <dataValidation type="list" allowBlank="1" showInputMessage="1" showErrorMessage="1" sqref="N7:N46">
      <formula1>"巩固任务资金,以工代赈任务资金,少数民族发展任务资金,国有林场资金,国有农场资金,国有牧场资金,债券资金"</formula1>
    </dataValidation>
  </dataValidations>
  <pageMargins left="0.590277777777778" right="0.196527777777778" top="0.393055555555556" bottom="0.393055555555556" header="0.298611111111111" footer="0.298611111111111"/>
  <pageSetup paperSize="8" scale="57" fitToHeight="0" orientation="landscape" horizontalDpi="600"/>
  <headerFooter>
    <oddFooter>&amp;C第 &amp;P 页，共 &amp;N 页</oddFooter>
  </headerFooter>
  <rowBreaks count="2" manualBreakCount="2">
    <brk id="30" max="25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33"/>
  <sheetViews>
    <sheetView view="pageBreakPreview" zoomScale="55" zoomScaleNormal="80" workbookViewId="0">
      <pane xSplit="3" ySplit="6" topLeftCell="K7" activePane="bottomRight" state="frozen"/>
      <selection/>
      <selection pane="topRight"/>
      <selection pane="bottomLeft"/>
      <selection pane="bottomRight" activeCell="Q44" sqref="Q44"/>
    </sheetView>
  </sheetViews>
  <sheetFormatPr defaultColWidth="9" defaultRowHeight="13.85"/>
  <cols>
    <col min="1" max="1" width="3.7787610619469" style="9" customWidth="1"/>
    <col min="2" max="2" width="8.75221238938053" style="9" customWidth="1"/>
    <col min="3" max="3" width="29.0973451327434" style="9" customWidth="1"/>
    <col min="4" max="4" width="9.7787610619469" style="9" customWidth="1"/>
    <col min="5" max="5" width="6.7787610619469" style="9" customWidth="1"/>
    <col min="6" max="6" width="13.3716814159292" style="9" customWidth="1"/>
    <col min="7" max="7" width="14.3805309734513" style="9" customWidth="1"/>
    <col min="8" max="8" width="102.203539823009" style="10" customWidth="1"/>
    <col min="9" max="9" width="5.75221238938053" style="9" customWidth="1"/>
    <col min="10" max="10" width="7.44247787610619" style="9" customWidth="1"/>
    <col min="11" max="11" width="13.5663716814159" style="9" customWidth="1"/>
    <col min="12" max="12" width="10.8761061946903" style="9" customWidth="1"/>
    <col min="13" max="13" width="11.2477876106195" style="9" customWidth="1"/>
    <col min="14" max="14" width="10.6814159292035" style="9" customWidth="1"/>
    <col min="15" max="15" width="15.5309734513274" style="11" customWidth="1"/>
    <col min="16" max="16" width="12.5044247787611" style="11" customWidth="1"/>
    <col min="17" max="18" width="15.283185840708" style="11" customWidth="1"/>
    <col min="19" max="19" width="12.2743362831858" style="11" customWidth="1"/>
    <col min="20" max="20" width="9.53097345132743" style="12" hidden="1" customWidth="1"/>
    <col min="21" max="21" width="7.7787610619469" style="12" customWidth="1"/>
    <col min="22" max="22" width="12.2035398230088" style="12" customWidth="1"/>
    <col min="23" max="23" width="12.353982300885" style="12" customWidth="1"/>
    <col min="24" max="24" width="8.39823008849558" style="12" hidden="1" customWidth="1"/>
    <col min="25" max="25" width="7.7787610619469" style="12" hidden="1" customWidth="1"/>
    <col min="26" max="26" width="7.84070796460177" style="12" hidden="1" customWidth="1"/>
    <col min="27" max="27" width="30.353982300885" style="9" customWidth="1"/>
    <col min="28" max="29" width="17.9646017699115" style="9" customWidth="1"/>
    <col min="30" max="30" width="12.9646017699115" style="13" customWidth="1"/>
    <col min="31" max="38" width="3.7787610619469" style="8" customWidth="1"/>
    <col min="39" max="39" width="6.07079646017699" style="8" customWidth="1"/>
    <col min="40" max="40" width="32.0530973451327" style="14" customWidth="1"/>
    <col min="41" max="41" width="26.5575221238938" style="8" customWidth="1"/>
    <col min="42" max="16384" width="9" style="8"/>
  </cols>
  <sheetData>
    <row r="1" s="1" customFormat="1" ht="29" customHeight="1" spans="1:41">
      <c r="A1" s="15" t="s">
        <v>268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26"/>
      <c r="P1" s="26"/>
      <c r="Q1" s="26"/>
      <c r="R1" s="26"/>
      <c r="S1" s="26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</row>
    <row r="2" s="2" customFormat="1" ht="25" customHeight="1" spans="1:4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O2" s="27"/>
      <c r="P2" s="27"/>
      <c r="Q2" s="27"/>
      <c r="R2" s="27"/>
      <c r="S2" s="27"/>
      <c r="T2" s="45"/>
      <c r="U2" s="45"/>
      <c r="V2" s="46"/>
      <c r="W2" s="46"/>
      <c r="X2" s="46"/>
      <c r="Y2" s="46"/>
      <c r="Z2" s="46"/>
      <c r="AA2" s="54" t="s">
        <v>1</v>
      </c>
      <c r="AB2" s="54"/>
      <c r="AC2" s="54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</row>
    <row r="3" s="3" customFormat="1" ht="28" customHeight="1" spans="1:41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28" t="s">
        <v>13</v>
      </c>
      <c r="M3" s="28" t="s">
        <v>14</v>
      </c>
      <c r="N3" s="29" t="s">
        <v>15</v>
      </c>
      <c r="O3" s="30" t="s">
        <v>16</v>
      </c>
      <c r="P3" s="30"/>
      <c r="Q3" s="30"/>
      <c r="R3" s="30"/>
      <c r="S3" s="30"/>
      <c r="T3" s="28"/>
      <c r="U3" s="28"/>
      <c r="V3" s="28"/>
      <c r="W3" s="28"/>
      <c r="X3" s="28"/>
      <c r="Y3" s="28"/>
      <c r="Z3" s="28"/>
      <c r="AA3" s="17" t="s">
        <v>17</v>
      </c>
      <c r="AB3" s="17" t="s">
        <v>18</v>
      </c>
      <c r="AC3" s="17" t="s">
        <v>19</v>
      </c>
      <c r="AD3" s="17" t="s">
        <v>20</v>
      </c>
      <c r="AE3" s="17"/>
      <c r="AF3" s="17"/>
      <c r="AG3" s="17"/>
      <c r="AH3" s="17"/>
      <c r="AI3" s="17"/>
      <c r="AJ3" s="17"/>
      <c r="AK3" s="17"/>
      <c r="AL3" s="17"/>
      <c r="AM3" s="17" t="s">
        <v>21</v>
      </c>
      <c r="AN3" s="63" t="s">
        <v>22</v>
      </c>
      <c r="AO3" s="63" t="s">
        <v>23</v>
      </c>
    </row>
    <row r="4" s="3" customFormat="1" ht="28" customHeight="1" spans="1:4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28"/>
      <c r="M4" s="28"/>
      <c r="N4" s="31"/>
      <c r="O4" s="30" t="s">
        <v>24</v>
      </c>
      <c r="P4" s="32" t="s">
        <v>25</v>
      </c>
      <c r="Q4" s="30" t="s">
        <v>26</v>
      </c>
      <c r="R4" s="30"/>
      <c r="S4" s="30"/>
      <c r="T4" s="28"/>
      <c r="U4" s="28"/>
      <c r="V4" s="28" t="s">
        <v>269</v>
      </c>
      <c r="W4" s="28"/>
      <c r="X4" s="28" t="s">
        <v>28</v>
      </c>
      <c r="Y4" s="28"/>
      <c r="Z4" s="28"/>
      <c r="AA4" s="17"/>
      <c r="AB4" s="17"/>
      <c r="AC4" s="17"/>
      <c r="AD4" s="17" t="s">
        <v>29</v>
      </c>
      <c r="AE4" s="17" t="s">
        <v>30</v>
      </c>
      <c r="AF4" s="17" t="s">
        <v>31</v>
      </c>
      <c r="AG4" s="17" t="s">
        <v>32</v>
      </c>
      <c r="AH4" s="17" t="s">
        <v>33</v>
      </c>
      <c r="AI4" s="17" t="s">
        <v>34</v>
      </c>
      <c r="AJ4" s="17" t="s">
        <v>35</v>
      </c>
      <c r="AK4" s="17" t="s">
        <v>36</v>
      </c>
      <c r="AL4" s="17" t="s">
        <v>37</v>
      </c>
      <c r="AM4" s="17"/>
      <c r="AN4" s="64"/>
      <c r="AO4" s="64"/>
    </row>
    <row r="5" s="3" customFormat="1" ht="86" customHeight="1" spans="1:4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28"/>
      <c r="M5" s="28"/>
      <c r="N5" s="33"/>
      <c r="O5" s="30"/>
      <c r="P5" s="34"/>
      <c r="Q5" s="30" t="s">
        <v>38</v>
      </c>
      <c r="R5" s="32" t="s">
        <v>39</v>
      </c>
      <c r="S5" s="32" t="s">
        <v>40</v>
      </c>
      <c r="T5" s="29" t="s">
        <v>41</v>
      </c>
      <c r="U5" s="29" t="s">
        <v>42</v>
      </c>
      <c r="V5" s="28"/>
      <c r="W5" s="28" t="s">
        <v>270</v>
      </c>
      <c r="X5" s="28" t="s">
        <v>38</v>
      </c>
      <c r="Y5" s="28" t="s">
        <v>25</v>
      </c>
      <c r="Z5" s="28" t="s">
        <v>43</v>
      </c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64"/>
      <c r="AO5" s="64"/>
    </row>
    <row r="6" s="4" customFormat="1" ht="40" customHeight="1" spans="1:41">
      <c r="A6" s="18"/>
      <c r="B6" s="19"/>
      <c r="C6" s="19"/>
      <c r="D6" s="20" t="s">
        <v>44</v>
      </c>
      <c r="E6" s="21"/>
      <c r="F6" s="22"/>
      <c r="G6" s="19"/>
      <c r="H6" s="23"/>
      <c r="I6" s="35"/>
      <c r="J6" s="35"/>
      <c r="K6" s="35"/>
      <c r="L6" s="35"/>
      <c r="M6" s="35"/>
      <c r="N6" s="35"/>
      <c r="O6" s="36">
        <f t="shared" ref="O6:Z6" si="0">SUBTOTAL(109,O7:O33)</f>
        <v>15131</v>
      </c>
      <c r="P6" s="36">
        <f t="shared" si="0"/>
        <v>599.92</v>
      </c>
      <c r="Q6" s="36">
        <f t="shared" si="0"/>
        <v>13307.725463</v>
      </c>
      <c r="R6" s="36">
        <f t="shared" si="0"/>
        <v>10020</v>
      </c>
      <c r="S6" s="36">
        <f t="shared" si="0"/>
        <v>3224</v>
      </c>
      <c r="T6" s="36">
        <f t="shared" si="0"/>
        <v>0</v>
      </c>
      <c r="U6" s="36">
        <f t="shared" si="0"/>
        <v>21</v>
      </c>
      <c r="V6" s="47">
        <f t="shared" si="0"/>
        <v>30.448426</v>
      </c>
      <c r="W6" s="47">
        <f t="shared" si="0"/>
        <v>12.277037</v>
      </c>
      <c r="X6" s="36">
        <f t="shared" si="0"/>
        <v>0</v>
      </c>
      <c r="Y6" s="36">
        <f t="shared" si="0"/>
        <v>0</v>
      </c>
      <c r="Z6" s="36">
        <f t="shared" si="0"/>
        <v>0</v>
      </c>
      <c r="AA6" s="56"/>
      <c r="AB6" s="56"/>
      <c r="AC6" s="56"/>
      <c r="AD6" s="57"/>
      <c r="AE6" s="35">
        <f t="shared" ref="AE6:AL6" si="1">SUBTOTAL(109,AE7:AE15)</f>
        <v>0</v>
      </c>
      <c r="AF6" s="35">
        <f t="shared" si="1"/>
        <v>0</v>
      </c>
      <c r="AG6" s="35">
        <f t="shared" si="1"/>
        <v>0</v>
      </c>
      <c r="AH6" s="35">
        <f t="shared" si="1"/>
        <v>0</v>
      </c>
      <c r="AI6" s="35">
        <f t="shared" si="1"/>
        <v>0</v>
      </c>
      <c r="AJ6" s="35">
        <f t="shared" si="1"/>
        <v>0</v>
      </c>
      <c r="AK6" s="35">
        <f t="shared" si="1"/>
        <v>0</v>
      </c>
      <c r="AL6" s="35">
        <f t="shared" si="1"/>
        <v>0</v>
      </c>
      <c r="AM6" s="35"/>
      <c r="AN6" s="65"/>
      <c r="AO6" s="65"/>
    </row>
    <row r="7" s="4" customFormat="1" ht="68" customHeight="1" spans="1:41">
      <c r="A7" s="24">
        <v>1</v>
      </c>
      <c r="B7" s="24" t="s">
        <v>45</v>
      </c>
      <c r="C7" s="7" t="s">
        <v>46</v>
      </c>
      <c r="D7" s="7" t="s">
        <v>47</v>
      </c>
      <c r="E7" s="7" t="s">
        <v>48</v>
      </c>
      <c r="F7" s="24" t="s">
        <v>49</v>
      </c>
      <c r="G7" s="7" t="s">
        <v>50</v>
      </c>
      <c r="H7" s="25" t="s">
        <v>51</v>
      </c>
      <c r="I7" s="7" t="s">
        <v>52</v>
      </c>
      <c r="J7" s="24">
        <v>2.8</v>
      </c>
      <c r="K7" s="7" t="s">
        <v>53</v>
      </c>
      <c r="L7" s="7" t="s">
        <v>53</v>
      </c>
      <c r="M7" s="7" t="s">
        <v>54</v>
      </c>
      <c r="N7" s="7" t="s">
        <v>55</v>
      </c>
      <c r="O7" s="37">
        <v>3500</v>
      </c>
      <c r="P7" s="38">
        <v>599.92</v>
      </c>
      <c r="Q7" s="37">
        <f>SUM(R7:Z7)</f>
        <v>2700</v>
      </c>
      <c r="R7" s="39">
        <v>2200</v>
      </c>
      <c r="S7" s="38">
        <v>500</v>
      </c>
      <c r="T7" s="38"/>
      <c r="U7" s="38"/>
      <c r="V7" s="38"/>
      <c r="W7" s="38"/>
      <c r="X7" s="48"/>
      <c r="Y7" s="48"/>
      <c r="Z7" s="48"/>
      <c r="AA7" s="58" t="s">
        <v>56</v>
      </c>
      <c r="AB7" s="59"/>
      <c r="AC7" s="59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66"/>
      <c r="AO7" s="24"/>
    </row>
    <row r="8" s="4" customFormat="1" ht="57" customHeight="1" spans="1:41">
      <c r="A8" s="24">
        <v>2</v>
      </c>
      <c r="B8" s="24" t="s">
        <v>57</v>
      </c>
      <c r="C8" s="7" t="s">
        <v>58</v>
      </c>
      <c r="D8" s="7" t="s">
        <v>47</v>
      </c>
      <c r="E8" s="7" t="s">
        <v>59</v>
      </c>
      <c r="F8" s="24" t="s">
        <v>49</v>
      </c>
      <c r="G8" s="7" t="s">
        <v>60</v>
      </c>
      <c r="H8" s="25" t="s">
        <v>61</v>
      </c>
      <c r="I8" s="7" t="s">
        <v>52</v>
      </c>
      <c r="J8" s="24">
        <v>1.26</v>
      </c>
      <c r="K8" s="7" t="s">
        <v>62</v>
      </c>
      <c r="L8" s="7" t="s">
        <v>53</v>
      </c>
      <c r="M8" s="7" t="s">
        <v>54</v>
      </c>
      <c r="N8" s="7" t="s">
        <v>55</v>
      </c>
      <c r="O8" s="37">
        <v>1600</v>
      </c>
      <c r="P8" s="38"/>
      <c r="Q8" s="37">
        <f t="shared" ref="Q8:Q33" si="2">SUM(R8:Z8)</f>
        <v>1600</v>
      </c>
      <c r="R8" s="49">
        <v>1069.551574</v>
      </c>
      <c r="S8" s="39">
        <v>500</v>
      </c>
      <c r="T8" s="38"/>
      <c r="U8" s="38"/>
      <c r="V8" s="38">
        <v>30.448426</v>
      </c>
      <c r="W8" s="38"/>
      <c r="X8" s="48"/>
      <c r="Y8" s="48"/>
      <c r="Z8" s="48"/>
      <c r="AA8" s="58" t="s">
        <v>56</v>
      </c>
      <c r="AB8" s="59"/>
      <c r="AC8" s="59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66"/>
      <c r="AO8" s="24"/>
    </row>
    <row r="9" s="4" customFormat="1" ht="63" customHeight="1" spans="1:41">
      <c r="A9" s="24">
        <v>3</v>
      </c>
      <c r="B9" s="24" t="s">
        <v>63</v>
      </c>
      <c r="C9" s="7" t="s">
        <v>64</v>
      </c>
      <c r="D9" s="7" t="s">
        <v>47</v>
      </c>
      <c r="E9" s="7" t="s">
        <v>59</v>
      </c>
      <c r="F9" s="24" t="s">
        <v>65</v>
      </c>
      <c r="G9" s="7" t="s">
        <v>50</v>
      </c>
      <c r="H9" s="25" t="s">
        <v>66</v>
      </c>
      <c r="I9" s="24" t="s">
        <v>67</v>
      </c>
      <c r="J9" s="24" t="s">
        <v>67</v>
      </c>
      <c r="K9" s="7" t="s">
        <v>68</v>
      </c>
      <c r="L9" s="7" t="s">
        <v>69</v>
      </c>
      <c r="M9" s="7" t="s">
        <v>70</v>
      </c>
      <c r="N9" s="7" t="s">
        <v>55</v>
      </c>
      <c r="O9" s="37">
        <v>3000</v>
      </c>
      <c r="P9" s="38"/>
      <c r="Q9" s="50">
        <f t="shared" si="2"/>
        <v>2046.725463</v>
      </c>
      <c r="R9" s="49">
        <v>1432.725463</v>
      </c>
      <c r="S9" s="39">
        <v>614</v>
      </c>
      <c r="T9" s="38"/>
      <c r="U9" s="38"/>
      <c r="V9" s="38"/>
      <c r="W9" s="38"/>
      <c r="X9" s="48"/>
      <c r="Y9" s="48"/>
      <c r="Z9" s="48"/>
      <c r="AA9" s="25" t="s">
        <v>71</v>
      </c>
      <c r="AB9" s="59"/>
      <c r="AC9" s="59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66"/>
      <c r="AO9" s="24"/>
    </row>
    <row r="10" s="5" customFormat="1" ht="61" customHeight="1" spans="1:41">
      <c r="A10" s="24">
        <v>4</v>
      </c>
      <c r="B10" s="24" t="s">
        <v>72</v>
      </c>
      <c r="C10" s="7" t="s">
        <v>73</v>
      </c>
      <c r="D10" s="7" t="s">
        <v>74</v>
      </c>
      <c r="E10" s="7" t="s">
        <v>59</v>
      </c>
      <c r="F10" s="24" t="s">
        <v>65</v>
      </c>
      <c r="G10" s="7" t="s">
        <v>68</v>
      </c>
      <c r="H10" s="25" t="s">
        <v>75</v>
      </c>
      <c r="I10" s="24" t="s">
        <v>67</v>
      </c>
      <c r="J10" s="24" t="s">
        <v>67</v>
      </c>
      <c r="K10" s="7" t="s">
        <v>69</v>
      </c>
      <c r="L10" s="7" t="s">
        <v>69</v>
      </c>
      <c r="M10" s="7" t="s">
        <v>70</v>
      </c>
      <c r="N10" s="7" t="s">
        <v>55</v>
      </c>
      <c r="O10" s="37">
        <v>120</v>
      </c>
      <c r="P10" s="39"/>
      <c r="Q10" s="37">
        <f t="shared" si="2"/>
        <v>120</v>
      </c>
      <c r="R10" s="39">
        <v>70</v>
      </c>
      <c r="S10" s="39">
        <v>50</v>
      </c>
      <c r="T10" s="38"/>
      <c r="U10" s="38"/>
      <c r="V10" s="38"/>
      <c r="W10" s="38"/>
      <c r="X10" s="48"/>
      <c r="Y10" s="48"/>
      <c r="Z10" s="48"/>
      <c r="AA10" s="58" t="s">
        <v>76</v>
      </c>
      <c r="AB10" s="59"/>
      <c r="AC10" s="59"/>
      <c r="AD10" s="24"/>
      <c r="AE10" s="24"/>
      <c r="AF10" s="60"/>
      <c r="AG10" s="60"/>
      <c r="AH10" s="24"/>
      <c r="AI10" s="24"/>
      <c r="AJ10" s="60"/>
      <c r="AK10" s="60"/>
      <c r="AL10" s="60"/>
      <c r="AM10" s="60"/>
      <c r="AN10" s="60"/>
      <c r="AO10" s="69"/>
    </row>
    <row r="11" s="5" customFormat="1" ht="50" customHeight="1" spans="1:41">
      <c r="A11" s="24">
        <v>5</v>
      </c>
      <c r="B11" s="24" t="s">
        <v>77</v>
      </c>
      <c r="C11" s="24" t="s">
        <v>78</v>
      </c>
      <c r="D11" s="7" t="s">
        <v>74</v>
      </c>
      <c r="E11" s="7" t="s">
        <v>59</v>
      </c>
      <c r="F11" s="24" t="s">
        <v>65</v>
      </c>
      <c r="G11" s="7" t="s">
        <v>50</v>
      </c>
      <c r="H11" s="25" t="s">
        <v>79</v>
      </c>
      <c r="I11" s="7" t="s">
        <v>80</v>
      </c>
      <c r="J11" s="24">
        <v>350</v>
      </c>
      <c r="K11" s="24" t="s">
        <v>81</v>
      </c>
      <c r="L11" s="7" t="s">
        <v>82</v>
      </c>
      <c r="M11" s="7" t="s">
        <v>83</v>
      </c>
      <c r="N11" s="7" t="s">
        <v>55</v>
      </c>
      <c r="O11" s="37">
        <v>735</v>
      </c>
      <c r="P11" s="39"/>
      <c r="Q11" s="37">
        <f t="shared" si="2"/>
        <v>715</v>
      </c>
      <c r="R11" s="39">
        <v>715</v>
      </c>
      <c r="S11" s="39"/>
      <c r="T11" s="38"/>
      <c r="U11" s="38"/>
      <c r="V11" s="38"/>
      <c r="W11" s="38"/>
      <c r="X11" s="48"/>
      <c r="Y11" s="48"/>
      <c r="Z11" s="48"/>
      <c r="AA11" s="58" t="s">
        <v>84</v>
      </c>
      <c r="AB11" s="59"/>
      <c r="AC11" s="59"/>
      <c r="AD11" s="24"/>
      <c r="AE11" s="24"/>
      <c r="AF11" s="60"/>
      <c r="AG11" s="60"/>
      <c r="AH11" s="24"/>
      <c r="AI11" s="24"/>
      <c r="AJ11" s="60"/>
      <c r="AK11" s="60"/>
      <c r="AL11" s="60"/>
      <c r="AM11" s="60"/>
      <c r="AN11" s="60"/>
      <c r="AO11" s="69"/>
    </row>
    <row r="12" s="4" customFormat="1" ht="31.5" spans="1:41">
      <c r="A12" s="24">
        <v>6</v>
      </c>
      <c r="B12" s="24" t="s">
        <v>85</v>
      </c>
      <c r="C12" s="7" t="s">
        <v>86</v>
      </c>
      <c r="D12" s="7" t="s">
        <v>47</v>
      </c>
      <c r="E12" s="7" t="s">
        <v>59</v>
      </c>
      <c r="F12" s="24" t="s">
        <v>65</v>
      </c>
      <c r="G12" s="7" t="s">
        <v>50</v>
      </c>
      <c r="H12" s="25" t="s">
        <v>87</v>
      </c>
      <c r="I12" s="24" t="s">
        <v>88</v>
      </c>
      <c r="J12" s="24" t="s">
        <v>88</v>
      </c>
      <c r="K12" s="7" t="s">
        <v>69</v>
      </c>
      <c r="L12" s="7" t="s">
        <v>69</v>
      </c>
      <c r="M12" s="7" t="s">
        <v>70</v>
      </c>
      <c r="N12" s="7" t="s">
        <v>55</v>
      </c>
      <c r="O12" s="37">
        <v>150</v>
      </c>
      <c r="P12" s="39"/>
      <c r="Q12" s="37">
        <f t="shared" si="2"/>
        <v>100</v>
      </c>
      <c r="R12" s="39">
        <v>100</v>
      </c>
      <c r="T12" s="38"/>
      <c r="U12" s="38"/>
      <c r="V12" s="38"/>
      <c r="W12" s="38"/>
      <c r="X12" s="48"/>
      <c r="Y12" s="48"/>
      <c r="Z12" s="48"/>
      <c r="AA12" s="58" t="s">
        <v>89</v>
      </c>
      <c r="AB12" s="59"/>
      <c r="AC12" s="59"/>
      <c r="AD12" s="61"/>
      <c r="AE12" s="24"/>
      <c r="AF12" s="60"/>
      <c r="AG12" s="60"/>
      <c r="AH12" s="24"/>
      <c r="AI12" s="24"/>
      <c r="AJ12" s="60"/>
      <c r="AK12" s="60"/>
      <c r="AL12" s="60"/>
      <c r="AM12" s="60"/>
      <c r="AN12" s="61"/>
      <c r="AO12" s="69"/>
    </row>
    <row r="13" s="5" customFormat="1" ht="31.5" spans="1:41">
      <c r="A13" s="24">
        <v>7</v>
      </c>
      <c r="B13" s="24" t="s">
        <v>90</v>
      </c>
      <c r="C13" s="7" t="s">
        <v>91</v>
      </c>
      <c r="D13" s="7" t="s">
        <v>92</v>
      </c>
      <c r="E13" s="7" t="s">
        <v>59</v>
      </c>
      <c r="F13" s="24" t="s">
        <v>65</v>
      </c>
      <c r="G13" s="7" t="s">
        <v>50</v>
      </c>
      <c r="H13" s="25" t="s">
        <v>93</v>
      </c>
      <c r="I13" s="24" t="s">
        <v>88</v>
      </c>
      <c r="J13" s="24" t="s">
        <v>88</v>
      </c>
      <c r="K13" s="7" t="s">
        <v>69</v>
      </c>
      <c r="L13" s="7" t="s">
        <v>69</v>
      </c>
      <c r="M13" s="7" t="s">
        <v>70</v>
      </c>
      <c r="N13" s="7" t="s">
        <v>55</v>
      </c>
      <c r="O13" s="37">
        <v>100</v>
      </c>
      <c r="P13" s="39"/>
      <c r="Q13" s="37">
        <f t="shared" si="2"/>
        <v>100</v>
      </c>
      <c r="R13" s="39">
        <v>100</v>
      </c>
      <c r="S13" s="39"/>
      <c r="T13" s="38"/>
      <c r="U13" s="38"/>
      <c r="V13" s="38"/>
      <c r="W13" s="38"/>
      <c r="X13" s="48"/>
      <c r="Y13" s="48"/>
      <c r="Z13" s="48"/>
      <c r="AA13" s="58" t="s">
        <v>94</v>
      </c>
      <c r="AB13" s="59"/>
      <c r="AC13" s="59"/>
      <c r="AD13" s="24"/>
      <c r="AE13" s="24"/>
      <c r="AF13" s="60"/>
      <c r="AG13" s="60"/>
      <c r="AH13" s="24"/>
      <c r="AI13" s="24"/>
      <c r="AJ13" s="60"/>
      <c r="AK13" s="60"/>
      <c r="AL13" s="60"/>
      <c r="AM13" s="60"/>
      <c r="AN13" s="60"/>
      <c r="AO13" s="69"/>
    </row>
    <row r="14" s="5" customFormat="1" ht="57" customHeight="1" spans="1:41">
      <c r="A14" s="24">
        <v>8</v>
      </c>
      <c r="B14" s="24" t="s">
        <v>95</v>
      </c>
      <c r="C14" s="7" t="s">
        <v>96</v>
      </c>
      <c r="D14" s="7" t="s">
        <v>97</v>
      </c>
      <c r="E14" s="7" t="s">
        <v>59</v>
      </c>
      <c r="F14" s="24" t="s">
        <v>65</v>
      </c>
      <c r="G14" s="7" t="s">
        <v>50</v>
      </c>
      <c r="H14" s="25" t="s">
        <v>98</v>
      </c>
      <c r="I14" s="7" t="s">
        <v>80</v>
      </c>
      <c r="J14" s="24">
        <v>950</v>
      </c>
      <c r="K14" s="7" t="s">
        <v>99</v>
      </c>
      <c r="L14" s="7" t="s">
        <v>99</v>
      </c>
      <c r="M14" s="40" t="s">
        <v>100</v>
      </c>
      <c r="N14" s="7" t="s">
        <v>55</v>
      </c>
      <c r="O14" s="37">
        <v>300</v>
      </c>
      <c r="P14" s="39"/>
      <c r="Q14" s="37">
        <f t="shared" si="2"/>
        <v>300</v>
      </c>
      <c r="R14" s="39">
        <v>300</v>
      </c>
      <c r="S14" s="39" t="s">
        <v>101</v>
      </c>
      <c r="T14" s="38"/>
      <c r="U14" s="38"/>
      <c r="V14" s="38"/>
      <c r="W14" s="38"/>
      <c r="X14" s="48"/>
      <c r="Y14" s="48"/>
      <c r="Z14" s="48"/>
      <c r="AA14" s="58" t="s">
        <v>102</v>
      </c>
      <c r="AB14" s="59"/>
      <c r="AC14" s="59"/>
      <c r="AD14" s="61"/>
      <c r="AE14" s="24"/>
      <c r="AF14" s="60"/>
      <c r="AG14" s="60"/>
      <c r="AH14" s="24"/>
      <c r="AI14" s="24"/>
      <c r="AJ14" s="60"/>
      <c r="AK14" s="60"/>
      <c r="AL14" s="60"/>
      <c r="AM14" s="60"/>
      <c r="AN14" s="60"/>
      <c r="AO14" s="69"/>
    </row>
    <row r="15" s="5" customFormat="1" ht="34" customHeight="1" spans="1:41">
      <c r="A15" s="24">
        <v>9</v>
      </c>
      <c r="B15" s="24" t="s">
        <v>103</v>
      </c>
      <c r="C15" s="7" t="s">
        <v>104</v>
      </c>
      <c r="D15" s="7" t="s">
        <v>92</v>
      </c>
      <c r="E15" s="7" t="s">
        <v>59</v>
      </c>
      <c r="F15" s="24" t="s">
        <v>65</v>
      </c>
      <c r="G15" s="7" t="s">
        <v>50</v>
      </c>
      <c r="H15" s="25" t="s">
        <v>105</v>
      </c>
      <c r="I15" s="7" t="s">
        <v>106</v>
      </c>
      <c r="J15" s="24">
        <v>5113</v>
      </c>
      <c r="K15" s="7" t="s">
        <v>107</v>
      </c>
      <c r="L15" s="7" t="s">
        <v>107</v>
      </c>
      <c r="M15" s="40" t="s">
        <v>108</v>
      </c>
      <c r="N15" s="7" t="s">
        <v>109</v>
      </c>
      <c r="O15" s="37">
        <v>26</v>
      </c>
      <c r="P15" s="39"/>
      <c r="Q15" s="37">
        <f t="shared" si="2"/>
        <v>26</v>
      </c>
      <c r="R15" s="39">
        <v>26</v>
      </c>
      <c r="S15" s="39"/>
      <c r="T15" s="38"/>
      <c r="U15" s="38"/>
      <c r="V15" s="38"/>
      <c r="W15" s="38"/>
      <c r="X15" s="48"/>
      <c r="Y15" s="48"/>
      <c r="Z15" s="48"/>
      <c r="AA15" s="58" t="s">
        <v>110</v>
      </c>
      <c r="AB15" s="59"/>
      <c r="AC15" s="59"/>
      <c r="AD15" s="61"/>
      <c r="AE15" s="24"/>
      <c r="AF15" s="60"/>
      <c r="AG15" s="60"/>
      <c r="AH15" s="24"/>
      <c r="AI15" s="24"/>
      <c r="AJ15" s="60"/>
      <c r="AK15" s="60"/>
      <c r="AL15" s="60"/>
      <c r="AM15" s="60"/>
      <c r="AN15" s="60"/>
      <c r="AO15" s="69"/>
    </row>
    <row r="16" s="5" customFormat="1" ht="47.25" spans="1:41">
      <c r="A16" s="24">
        <v>10</v>
      </c>
      <c r="B16" s="24" t="s">
        <v>111</v>
      </c>
      <c r="C16" s="7" t="s">
        <v>112</v>
      </c>
      <c r="D16" s="7" t="s">
        <v>47</v>
      </c>
      <c r="E16" s="7" t="s">
        <v>59</v>
      </c>
      <c r="F16" s="24" t="s">
        <v>113</v>
      </c>
      <c r="G16" s="7" t="s">
        <v>114</v>
      </c>
      <c r="H16" s="25" t="s">
        <v>115</v>
      </c>
      <c r="I16" s="7" t="s">
        <v>116</v>
      </c>
      <c r="J16" s="24">
        <v>1.5</v>
      </c>
      <c r="K16" s="7" t="s">
        <v>117</v>
      </c>
      <c r="L16" s="7" t="s">
        <v>118</v>
      </c>
      <c r="M16" s="7" t="s">
        <v>119</v>
      </c>
      <c r="N16" s="7" t="s">
        <v>120</v>
      </c>
      <c r="O16" s="37">
        <v>350</v>
      </c>
      <c r="P16" s="41"/>
      <c r="Q16" s="37">
        <f t="shared" si="2"/>
        <v>350</v>
      </c>
      <c r="R16" s="41">
        <v>350</v>
      </c>
      <c r="S16" s="41"/>
      <c r="T16" s="42"/>
      <c r="U16" s="42"/>
      <c r="V16" s="42"/>
      <c r="W16" s="42"/>
      <c r="X16" s="42"/>
      <c r="Y16" s="42"/>
      <c r="Z16" s="42"/>
      <c r="AA16" s="25" t="s">
        <v>121</v>
      </c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69"/>
    </row>
    <row r="17" s="5" customFormat="1" ht="36" customHeight="1" spans="1:41">
      <c r="A17" s="24">
        <v>11</v>
      </c>
      <c r="B17" s="24" t="s">
        <v>122</v>
      </c>
      <c r="C17" s="7" t="s">
        <v>123</v>
      </c>
      <c r="D17" s="7" t="s">
        <v>124</v>
      </c>
      <c r="E17" s="7" t="s">
        <v>59</v>
      </c>
      <c r="F17" s="24" t="s">
        <v>113</v>
      </c>
      <c r="G17" s="7" t="s">
        <v>114</v>
      </c>
      <c r="H17" s="25" t="s">
        <v>125</v>
      </c>
      <c r="I17" s="7" t="s">
        <v>116</v>
      </c>
      <c r="J17" s="24">
        <v>6.3</v>
      </c>
      <c r="K17" s="7" t="s">
        <v>117</v>
      </c>
      <c r="L17" s="7" t="s">
        <v>118</v>
      </c>
      <c r="M17" s="7" t="s">
        <v>119</v>
      </c>
      <c r="N17" s="7" t="s">
        <v>120</v>
      </c>
      <c r="O17" s="37">
        <v>400</v>
      </c>
      <c r="P17" s="41"/>
      <c r="Q17" s="37">
        <f t="shared" si="2"/>
        <v>400</v>
      </c>
      <c r="R17" s="41">
        <v>400</v>
      </c>
      <c r="S17" s="41"/>
      <c r="T17" s="42"/>
      <c r="U17" s="42"/>
      <c r="V17" s="42"/>
      <c r="W17" s="42"/>
      <c r="X17" s="42"/>
      <c r="Y17" s="42"/>
      <c r="Z17" s="42"/>
      <c r="AA17" s="25" t="s">
        <v>126</v>
      </c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69"/>
    </row>
    <row r="18" s="5" customFormat="1" ht="34" customHeight="1" spans="1:41">
      <c r="A18" s="24">
        <v>12</v>
      </c>
      <c r="B18" s="24" t="s">
        <v>127</v>
      </c>
      <c r="C18" s="7" t="s">
        <v>128</v>
      </c>
      <c r="D18" s="7" t="s">
        <v>47</v>
      </c>
      <c r="E18" s="7" t="s">
        <v>59</v>
      </c>
      <c r="F18" s="24" t="s">
        <v>113</v>
      </c>
      <c r="G18" s="7" t="s">
        <v>114</v>
      </c>
      <c r="H18" s="25" t="s">
        <v>129</v>
      </c>
      <c r="I18" s="7" t="s">
        <v>116</v>
      </c>
      <c r="J18" s="24">
        <v>4</v>
      </c>
      <c r="K18" s="7" t="s">
        <v>117</v>
      </c>
      <c r="L18" s="7" t="s">
        <v>118</v>
      </c>
      <c r="M18" s="7" t="s">
        <v>119</v>
      </c>
      <c r="N18" s="7" t="s">
        <v>120</v>
      </c>
      <c r="O18" s="37">
        <v>380</v>
      </c>
      <c r="P18" s="41"/>
      <c r="Q18" s="37">
        <f t="shared" si="2"/>
        <v>380</v>
      </c>
      <c r="R18" s="41">
        <v>380</v>
      </c>
      <c r="S18" s="41"/>
      <c r="T18" s="42"/>
      <c r="U18" s="42"/>
      <c r="V18" s="42"/>
      <c r="W18" s="42"/>
      <c r="X18" s="42"/>
      <c r="Y18" s="42"/>
      <c r="Z18" s="42"/>
      <c r="AA18" s="25" t="s">
        <v>130</v>
      </c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69"/>
    </row>
    <row r="19" s="5" customFormat="1" ht="40" customHeight="1" spans="1:41">
      <c r="A19" s="24">
        <v>13</v>
      </c>
      <c r="B19" s="24" t="s">
        <v>131</v>
      </c>
      <c r="C19" s="7" t="s">
        <v>132</v>
      </c>
      <c r="D19" s="7" t="s">
        <v>124</v>
      </c>
      <c r="E19" s="7" t="s">
        <v>59</v>
      </c>
      <c r="F19" s="24" t="s">
        <v>113</v>
      </c>
      <c r="G19" s="7" t="s">
        <v>133</v>
      </c>
      <c r="H19" s="25" t="s">
        <v>134</v>
      </c>
      <c r="I19" s="7" t="s">
        <v>116</v>
      </c>
      <c r="J19" s="24">
        <v>1.5</v>
      </c>
      <c r="K19" s="7" t="s">
        <v>135</v>
      </c>
      <c r="L19" s="7" t="s">
        <v>118</v>
      </c>
      <c r="M19" s="7" t="s">
        <v>119</v>
      </c>
      <c r="N19" s="7" t="s">
        <v>120</v>
      </c>
      <c r="O19" s="37">
        <v>293</v>
      </c>
      <c r="P19" s="41"/>
      <c r="Q19" s="37">
        <f t="shared" si="2"/>
        <v>293</v>
      </c>
      <c r="R19" s="41">
        <v>293</v>
      </c>
      <c r="S19" s="41"/>
      <c r="T19" s="42"/>
      <c r="U19" s="42"/>
      <c r="V19" s="42"/>
      <c r="W19" s="42"/>
      <c r="X19" s="42"/>
      <c r="Y19" s="42"/>
      <c r="Z19" s="42"/>
      <c r="AA19" s="25" t="s">
        <v>136</v>
      </c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69"/>
    </row>
    <row r="20" s="5" customFormat="1" ht="49" customHeight="1" spans="1:41">
      <c r="A20" s="24">
        <v>14</v>
      </c>
      <c r="B20" s="24" t="s">
        <v>149</v>
      </c>
      <c r="C20" s="7" t="s">
        <v>150</v>
      </c>
      <c r="D20" s="7" t="s">
        <v>124</v>
      </c>
      <c r="E20" s="7" t="s">
        <v>59</v>
      </c>
      <c r="F20" s="24" t="s">
        <v>113</v>
      </c>
      <c r="G20" s="7" t="s">
        <v>151</v>
      </c>
      <c r="H20" s="25" t="s">
        <v>152</v>
      </c>
      <c r="I20" s="7" t="s">
        <v>153</v>
      </c>
      <c r="J20" s="24">
        <v>1</v>
      </c>
      <c r="K20" s="7" t="s">
        <v>154</v>
      </c>
      <c r="L20" s="7" t="s">
        <v>155</v>
      </c>
      <c r="M20" s="7" t="s">
        <v>156</v>
      </c>
      <c r="N20" s="7" t="s">
        <v>55</v>
      </c>
      <c r="O20" s="37">
        <v>230</v>
      </c>
      <c r="P20" s="41"/>
      <c r="Q20" s="37">
        <f t="shared" si="2"/>
        <v>230</v>
      </c>
      <c r="R20" s="41">
        <v>201</v>
      </c>
      <c r="S20" s="41">
        <v>29</v>
      </c>
      <c r="T20" s="42"/>
      <c r="U20" s="42"/>
      <c r="V20" s="42"/>
      <c r="W20" s="42"/>
      <c r="X20" s="42"/>
      <c r="Y20" s="42"/>
      <c r="Z20" s="42"/>
      <c r="AA20" s="25" t="s">
        <v>157</v>
      </c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69"/>
    </row>
    <row r="21" s="5" customFormat="1" ht="31.5" spans="1:41">
      <c r="A21" s="24">
        <v>15</v>
      </c>
      <c r="B21" s="24" t="s">
        <v>158</v>
      </c>
      <c r="C21" s="7" t="s">
        <v>159</v>
      </c>
      <c r="D21" s="7" t="s">
        <v>47</v>
      </c>
      <c r="E21" s="7" t="s">
        <v>59</v>
      </c>
      <c r="F21" s="24" t="s">
        <v>113</v>
      </c>
      <c r="G21" s="7" t="s">
        <v>114</v>
      </c>
      <c r="H21" s="25" t="s">
        <v>160</v>
      </c>
      <c r="I21" s="7" t="s">
        <v>161</v>
      </c>
      <c r="J21" s="24">
        <v>150</v>
      </c>
      <c r="K21" s="7" t="s">
        <v>117</v>
      </c>
      <c r="L21" s="7" t="s">
        <v>69</v>
      </c>
      <c r="M21" s="7" t="s">
        <v>70</v>
      </c>
      <c r="N21" s="7" t="s">
        <v>55</v>
      </c>
      <c r="O21" s="37">
        <v>200</v>
      </c>
      <c r="P21" s="41"/>
      <c r="Q21" s="37">
        <f t="shared" si="2"/>
        <v>200</v>
      </c>
      <c r="R21" s="41">
        <v>200</v>
      </c>
      <c r="S21" s="41"/>
      <c r="T21" s="42"/>
      <c r="U21" s="42"/>
      <c r="V21" s="42"/>
      <c r="W21" s="42"/>
      <c r="X21" s="42"/>
      <c r="Y21" s="42"/>
      <c r="Z21" s="42"/>
      <c r="AA21" s="25" t="s">
        <v>162</v>
      </c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69"/>
    </row>
    <row r="22" s="5" customFormat="1" ht="47.25" spans="1:41">
      <c r="A22" s="24">
        <v>16</v>
      </c>
      <c r="B22" s="24" t="s">
        <v>163</v>
      </c>
      <c r="C22" s="7" t="s">
        <v>164</v>
      </c>
      <c r="D22" s="7" t="s">
        <v>47</v>
      </c>
      <c r="E22" s="7" t="s">
        <v>59</v>
      </c>
      <c r="F22" s="24" t="s">
        <v>113</v>
      </c>
      <c r="G22" s="7" t="s">
        <v>50</v>
      </c>
      <c r="H22" s="25" t="s">
        <v>165</v>
      </c>
      <c r="I22" s="7" t="s">
        <v>166</v>
      </c>
      <c r="J22" s="24">
        <v>208</v>
      </c>
      <c r="K22" s="7" t="s">
        <v>167</v>
      </c>
      <c r="L22" s="7" t="s">
        <v>167</v>
      </c>
      <c r="M22" s="7" t="s">
        <v>168</v>
      </c>
      <c r="N22" s="7" t="s">
        <v>55</v>
      </c>
      <c r="O22" s="37">
        <v>137</v>
      </c>
      <c r="P22" s="41"/>
      <c r="Q22" s="37">
        <f t="shared" si="2"/>
        <v>137</v>
      </c>
      <c r="R22" s="41">
        <v>137</v>
      </c>
      <c r="S22" s="41"/>
      <c r="T22" s="42"/>
      <c r="U22" s="42"/>
      <c r="V22" s="42"/>
      <c r="W22" s="42"/>
      <c r="X22" s="42"/>
      <c r="Y22" s="42"/>
      <c r="Z22" s="42"/>
      <c r="AA22" s="25" t="s">
        <v>169</v>
      </c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69"/>
    </row>
    <row r="23" s="5" customFormat="1" ht="49" customHeight="1" spans="1:41">
      <c r="A23" s="24">
        <v>17</v>
      </c>
      <c r="B23" s="24" t="s">
        <v>176</v>
      </c>
      <c r="C23" s="7" t="s">
        <v>177</v>
      </c>
      <c r="D23" s="7" t="s">
        <v>124</v>
      </c>
      <c r="E23" s="7" t="s">
        <v>59</v>
      </c>
      <c r="F23" s="24" t="s">
        <v>113</v>
      </c>
      <c r="G23" s="7" t="s">
        <v>140</v>
      </c>
      <c r="H23" s="25" t="s">
        <v>178</v>
      </c>
      <c r="I23" s="7" t="s">
        <v>161</v>
      </c>
      <c r="J23" s="24">
        <v>1</v>
      </c>
      <c r="K23" s="7" t="s">
        <v>143</v>
      </c>
      <c r="L23" s="7" t="s">
        <v>179</v>
      </c>
      <c r="M23" s="7" t="s">
        <v>180</v>
      </c>
      <c r="N23" s="7" t="s">
        <v>55</v>
      </c>
      <c r="O23" s="37">
        <v>90</v>
      </c>
      <c r="P23" s="42"/>
      <c r="Q23" s="37">
        <f t="shared" si="2"/>
        <v>90</v>
      </c>
      <c r="R23" s="49">
        <v>77.722963</v>
      </c>
      <c r="S23" s="42"/>
      <c r="T23" s="42"/>
      <c r="U23" s="42"/>
      <c r="V23" s="42"/>
      <c r="W23" s="42">
        <f>90-R23</f>
        <v>12.277037</v>
      </c>
      <c r="X23" s="42"/>
      <c r="Y23" s="42"/>
      <c r="Z23" s="42"/>
      <c r="AA23" s="25" t="s">
        <v>181</v>
      </c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</row>
    <row r="24" s="5" customFormat="1" ht="49" customHeight="1" spans="1:41">
      <c r="A24" s="24">
        <v>18</v>
      </c>
      <c r="B24" s="24" t="s">
        <v>182</v>
      </c>
      <c r="C24" s="7" t="s">
        <v>183</v>
      </c>
      <c r="D24" s="7" t="s">
        <v>47</v>
      </c>
      <c r="E24" s="7" t="s">
        <v>59</v>
      </c>
      <c r="F24" s="24" t="s">
        <v>184</v>
      </c>
      <c r="G24" s="7" t="s">
        <v>114</v>
      </c>
      <c r="H24" s="25" t="s">
        <v>185</v>
      </c>
      <c r="I24" s="7" t="s">
        <v>116</v>
      </c>
      <c r="J24" s="24">
        <v>5.05</v>
      </c>
      <c r="K24" s="7" t="s">
        <v>186</v>
      </c>
      <c r="L24" s="7" t="s">
        <v>167</v>
      </c>
      <c r="M24" s="7" t="s">
        <v>168</v>
      </c>
      <c r="N24" s="7" t="s">
        <v>55</v>
      </c>
      <c r="O24" s="37">
        <v>600</v>
      </c>
      <c r="P24" s="43"/>
      <c r="Q24" s="37">
        <f t="shared" si="2"/>
        <v>600</v>
      </c>
      <c r="R24" s="43">
        <v>579</v>
      </c>
      <c r="S24" s="51"/>
      <c r="T24" s="51"/>
      <c r="U24" s="43">
        <v>21</v>
      </c>
      <c r="V24" s="51"/>
      <c r="W24" s="51"/>
      <c r="X24" s="52"/>
      <c r="Y24" s="52"/>
      <c r="Z24" s="52"/>
      <c r="AA24" s="58" t="s">
        <v>169</v>
      </c>
      <c r="AB24" s="59"/>
      <c r="AC24" s="59"/>
      <c r="AD24" s="24"/>
      <c r="AE24" s="24"/>
      <c r="AF24" s="60"/>
      <c r="AG24" s="60"/>
      <c r="AH24" s="24"/>
      <c r="AI24" s="24"/>
      <c r="AJ24" s="60"/>
      <c r="AK24" s="60"/>
      <c r="AL24" s="60"/>
      <c r="AM24" s="60"/>
      <c r="AN24" s="60"/>
      <c r="AO24" s="69"/>
    </row>
    <row r="25" s="5" customFormat="1" ht="56" customHeight="1" spans="1:41">
      <c r="A25" s="24">
        <v>19</v>
      </c>
      <c r="B25" s="24" t="s">
        <v>201</v>
      </c>
      <c r="C25" s="7" t="s">
        <v>202</v>
      </c>
      <c r="D25" s="7" t="s">
        <v>47</v>
      </c>
      <c r="E25" s="7" t="s">
        <v>59</v>
      </c>
      <c r="F25" s="24" t="s">
        <v>139</v>
      </c>
      <c r="G25" s="7" t="s">
        <v>114</v>
      </c>
      <c r="H25" s="25" t="s">
        <v>203</v>
      </c>
      <c r="I25" s="7" t="s">
        <v>88</v>
      </c>
      <c r="J25" s="7" t="s">
        <v>88</v>
      </c>
      <c r="K25" s="7" t="s">
        <v>117</v>
      </c>
      <c r="L25" s="7" t="s">
        <v>69</v>
      </c>
      <c r="M25" s="7" t="s">
        <v>70</v>
      </c>
      <c r="N25" s="7" t="s">
        <v>55</v>
      </c>
      <c r="O25" s="37">
        <v>300</v>
      </c>
      <c r="P25" s="41"/>
      <c r="Q25" s="37">
        <f t="shared" si="2"/>
        <v>300</v>
      </c>
      <c r="R25" s="41">
        <v>210</v>
      </c>
      <c r="S25" s="41">
        <v>90</v>
      </c>
      <c r="T25" s="42"/>
      <c r="U25" s="42"/>
      <c r="V25" s="42"/>
      <c r="W25" s="42"/>
      <c r="X25" s="42"/>
      <c r="Y25" s="42"/>
      <c r="Z25" s="42"/>
      <c r="AA25" s="25" t="s">
        <v>204</v>
      </c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67"/>
      <c r="AO25" s="69"/>
    </row>
    <row r="26" s="6" customFormat="1" ht="48" customHeight="1" spans="1:41">
      <c r="A26" s="24">
        <v>20</v>
      </c>
      <c r="B26" s="24" t="s">
        <v>205</v>
      </c>
      <c r="C26" s="7" t="s">
        <v>206</v>
      </c>
      <c r="D26" s="7" t="s">
        <v>47</v>
      </c>
      <c r="E26" s="7" t="s">
        <v>59</v>
      </c>
      <c r="F26" s="24" t="s">
        <v>113</v>
      </c>
      <c r="G26" s="7" t="s">
        <v>60</v>
      </c>
      <c r="H26" s="25" t="s">
        <v>207</v>
      </c>
      <c r="I26" s="7" t="s">
        <v>208</v>
      </c>
      <c r="J26" s="24">
        <v>86</v>
      </c>
      <c r="K26" s="7" t="s">
        <v>174</v>
      </c>
      <c r="L26" s="7" t="s">
        <v>174</v>
      </c>
      <c r="M26" s="7" t="s">
        <v>175</v>
      </c>
      <c r="N26" s="7" t="s">
        <v>55</v>
      </c>
      <c r="O26" s="37">
        <v>1000</v>
      </c>
      <c r="P26" s="39"/>
      <c r="Q26" s="37">
        <f t="shared" si="2"/>
        <v>1000</v>
      </c>
      <c r="R26" s="41">
        <v>1000</v>
      </c>
      <c r="S26" s="41"/>
      <c r="T26" s="41"/>
      <c r="U26" s="41"/>
      <c r="V26" s="41"/>
      <c r="W26" s="41"/>
      <c r="X26" s="41"/>
      <c r="Y26" s="41"/>
      <c r="Z26" s="62"/>
      <c r="AA26" s="25" t="s">
        <v>209</v>
      </c>
      <c r="AB26" s="24"/>
      <c r="AC26" s="24"/>
      <c r="AD26" s="24"/>
      <c r="AN26" s="68"/>
      <c r="AO26" s="70"/>
    </row>
    <row r="27" s="5" customFormat="1" ht="48" customHeight="1" spans="1:41">
      <c r="A27" s="24">
        <v>21</v>
      </c>
      <c r="B27" s="24" t="s">
        <v>210</v>
      </c>
      <c r="C27" s="7" t="s">
        <v>211</v>
      </c>
      <c r="D27" s="7" t="s">
        <v>47</v>
      </c>
      <c r="E27" s="7" t="s">
        <v>59</v>
      </c>
      <c r="F27" s="24" t="s">
        <v>271</v>
      </c>
      <c r="G27" s="7" t="s">
        <v>212</v>
      </c>
      <c r="H27" s="25" t="s">
        <v>213</v>
      </c>
      <c r="I27" s="7" t="s">
        <v>88</v>
      </c>
      <c r="J27" s="7" t="s">
        <v>88</v>
      </c>
      <c r="K27" s="7" t="s">
        <v>69</v>
      </c>
      <c r="L27" s="7" t="s">
        <v>69</v>
      </c>
      <c r="M27" s="7" t="s">
        <v>70</v>
      </c>
      <c r="N27" s="7" t="s">
        <v>55</v>
      </c>
      <c r="O27" s="37">
        <v>173</v>
      </c>
      <c r="P27" s="39"/>
      <c r="Q27" s="37">
        <f t="shared" si="2"/>
        <v>173</v>
      </c>
      <c r="R27" s="41"/>
      <c r="S27" s="41">
        <v>173</v>
      </c>
      <c r="T27" s="42"/>
      <c r="U27" s="42"/>
      <c r="V27" s="42"/>
      <c r="W27" s="42"/>
      <c r="X27" s="42"/>
      <c r="Y27" s="42"/>
      <c r="Z27" s="42"/>
      <c r="AA27" s="25" t="s">
        <v>56</v>
      </c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69"/>
    </row>
    <row r="28" s="7" customFormat="1" ht="52" customHeight="1" spans="1:27">
      <c r="A28" s="24">
        <v>22</v>
      </c>
      <c r="B28" s="24" t="s">
        <v>233</v>
      </c>
      <c r="C28" s="7" t="s">
        <v>234</v>
      </c>
      <c r="D28" s="7" t="s">
        <v>124</v>
      </c>
      <c r="E28" s="7" t="s">
        <v>59</v>
      </c>
      <c r="F28" s="24" t="s">
        <v>235</v>
      </c>
      <c r="G28" s="7" t="s">
        <v>236</v>
      </c>
      <c r="H28" s="25" t="s">
        <v>272</v>
      </c>
      <c r="I28" s="7" t="s">
        <v>88</v>
      </c>
      <c r="J28" s="7" t="s">
        <v>88</v>
      </c>
      <c r="K28" s="7" t="s">
        <v>196</v>
      </c>
      <c r="L28" s="7" t="s">
        <v>69</v>
      </c>
      <c r="M28" s="7" t="s">
        <v>70</v>
      </c>
      <c r="N28" s="7" t="s">
        <v>55</v>
      </c>
      <c r="O28" s="37">
        <v>159</v>
      </c>
      <c r="Q28" s="37">
        <f t="shared" si="2"/>
        <v>159</v>
      </c>
      <c r="R28" s="41">
        <v>159</v>
      </c>
      <c r="AA28" s="25" t="s">
        <v>169</v>
      </c>
    </row>
    <row r="29" s="8" customFormat="1" ht="47" customHeight="1" spans="1:40">
      <c r="A29" s="24">
        <v>23</v>
      </c>
      <c r="B29" s="7" t="s">
        <v>238</v>
      </c>
      <c r="C29" s="7" t="s">
        <v>239</v>
      </c>
      <c r="D29" s="7" t="s">
        <v>124</v>
      </c>
      <c r="E29" s="7" t="s">
        <v>59</v>
      </c>
      <c r="F29" s="7" t="s">
        <v>240</v>
      </c>
      <c r="G29" s="7" t="s">
        <v>241</v>
      </c>
      <c r="H29" s="25" t="s">
        <v>242</v>
      </c>
      <c r="I29" s="7" t="s">
        <v>190</v>
      </c>
      <c r="J29" s="7">
        <v>15900</v>
      </c>
      <c r="K29" s="7" t="s">
        <v>196</v>
      </c>
      <c r="L29" s="7" t="s">
        <v>69</v>
      </c>
      <c r="M29" s="7" t="s">
        <v>70</v>
      </c>
      <c r="N29" s="7" t="s">
        <v>55</v>
      </c>
      <c r="O29" s="37">
        <v>390</v>
      </c>
      <c r="P29" s="44"/>
      <c r="Q29" s="37">
        <f t="shared" si="2"/>
        <v>390</v>
      </c>
      <c r="R29" s="41"/>
      <c r="S29" s="41">
        <v>390</v>
      </c>
      <c r="T29" s="41"/>
      <c r="U29" s="53"/>
      <c r="V29" s="53"/>
      <c r="W29" s="53"/>
      <c r="X29" s="53"/>
      <c r="Y29" s="53"/>
      <c r="Z29" s="53"/>
      <c r="AA29" s="25" t="s">
        <v>243</v>
      </c>
      <c r="AB29" s="9"/>
      <c r="AC29" s="9"/>
      <c r="AD29" s="13"/>
      <c r="AN29" s="14"/>
    </row>
    <row r="30" s="8" customFormat="1" ht="38" customHeight="1" spans="1:40">
      <c r="A30" s="24">
        <v>24</v>
      </c>
      <c r="B30" s="7" t="s">
        <v>244</v>
      </c>
      <c r="C30" s="7" t="s">
        <v>245</v>
      </c>
      <c r="D30" s="7" t="s">
        <v>47</v>
      </c>
      <c r="E30" s="7" t="s">
        <v>59</v>
      </c>
      <c r="F30" s="7" t="s">
        <v>240</v>
      </c>
      <c r="G30" s="7" t="s">
        <v>241</v>
      </c>
      <c r="H30" s="25" t="s">
        <v>246</v>
      </c>
      <c r="I30" s="7" t="s">
        <v>153</v>
      </c>
      <c r="J30" s="7">
        <v>200</v>
      </c>
      <c r="K30" s="7" t="s">
        <v>196</v>
      </c>
      <c r="L30" s="7" t="s">
        <v>69</v>
      </c>
      <c r="M30" s="7" t="s">
        <v>70</v>
      </c>
      <c r="N30" s="7" t="s">
        <v>55</v>
      </c>
      <c r="O30" s="37">
        <v>380</v>
      </c>
      <c r="P30" s="44"/>
      <c r="Q30" s="37">
        <f t="shared" si="2"/>
        <v>380</v>
      </c>
      <c r="R30" s="41">
        <v>20</v>
      </c>
      <c r="S30" s="41">
        <v>360</v>
      </c>
      <c r="T30" s="41"/>
      <c r="U30" s="53"/>
      <c r="V30" s="53"/>
      <c r="W30" s="53"/>
      <c r="X30" s="53"/>
      <c r="Y30" s="53"/>
      <c r="Z30" s="53"/>
      <c r="AA30" s="25" t="s">
        <v>247</v>
      </c>
      <c r="AB30" s="9"/>
      <c r="AC30" s="9"/>
      <c r="AD30" s="13"/>
      <c r="AN30" s="14"/>
    </row>
    <row r="31" s="8" customFormat="1" ht="42" customHeight="1" spans="1:40">
      <c r="A31" s="24">
        <v>25</v>
      </c>
      <c r="B31" s="7" t="s">
        <v>256</v>
      </c>
      <c r="C31" s="7" t="s">
        <v>257</v>
      </c>
      <c r="D31" s="7" t="s">
        <v>124</v>
      </c>
      <c r="E31" s="7" t="s">
        <v>59</v>
      </c>
      <c r="F31" s="7" t="s">
        <v>240</v>
      </c>
      <c r="G31" s="7" t="s">
        <v>236</v>
      </c>
      <c r="H31" s="25" t="s">
        <v>273</v>
      </c>
      <c r="I31" s="7" t="s">
        <v>106</v>
      </c>
      <c r="J31" s="7">
        <v>26</v>
      </c>
      <c r="K31" s="7" t="s">
        <v>196</v>
      </c>
      <c r="L31" s="7" t="s">
        <v>69</v>
      </c>
      <c r="M31" s="7" t="s">
        <v>70</v>
      </c>
      <c r="N31" s="7" t="s">
        <v>55</v>
      </c>
      <c r="O31" s="37">
        <v>160</v>
      </c>
      <c r="P31" s="44"/>
      <c r="Q31" s="37">
        <f t="shared" si="2"/>
        <v>160</v>
      </c>
      <c r="R31" s="41"/>
      <c r="S31" s="41">
        <v>160</v>
      </c>
      <c r="T31" s="41"/>
      <c r="U31" s="53"/>
      <c r="V31" s="53"/>
      <c r="W31" s="53"/>
      <c r="X31" s="53"/>
      <c r="Y31" s="53"/>
      <c r="Z31" s="53"/>
      <c r="AA31" s="25" t="s">
        <v>243</v>
      </c>
      <c r="AB31" s="9"/>
      <c r="AC31" s="9"/>
      <c r="AD31" s="13"/>
      <c r="AN31" s="14"/>
    </row>
    <row r="32" s="8" customFormat="1" ht="45" customHeight="1" spans="1:41">
      <c r="A32" s="24">
        <v>26</v>
      </c>
      <c r="B32" s="7" t="s">
        <v>259</v>
      </c>
      <c r="C32" s="7" t="s">
        <v>260</v>
      </c>
      <c r="D32" s="7" t="s">
        <v>124</v>
      </c>
      <c r="E32" s="7" t="s">
        <v>59</v>
      </c>
      <c r="F32" s="7" t="s">
        <v>261</v>
      </c>
      <c r="G32" s="7" t="s">
        <v>262</v>
      </c>
      <c r="H32" s="25" t="s">
        <v>263</v>
      </c>
      <c r="I32" s="7" t="s">
        <v>208</v>
      </c>
      <c r="J32" s="7">
        <v>1500</v>
      </c>
      <c r="K32" s="7" t="s">
        <v>196</v>
      </c>
      <c r="L32" s="7" t="s">
        <v>174</v>
      </c>
      <c r="M32" s="7" t="s">
        <v>175</v>
      </c>
      <c r="N32" s="7" t="s">
        <v>55</v>
      </c>
      <c r="O32" s="37">
        <v>158</v>
      </c>
      <c r="P32" s="7"/>
      <c r="Q32" s="37">
        <f t="shared" si="2"/>
        <v>158</v>
      </c>
      <c r="R32" s="7"/>
      <c r="S32" s="41">
        <v>158</v>
      </c>
      <c r="T32" s="7"/>
      <c r="U32" s="7"/>
      <c r="V32" s="7"/>
      <c r="W32" s="7"/>
      <c r="X32" s="7"/>
      <c r="Y32" s="7"/>
      <c r="Z32" s="7"/>
      <c r="AA32" s="7" t="s">
        <v>243</v>
      </c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</row>
    <row r="33" s="8" customFormat="1" ht="45" customHeight="1" spans="1:41">
      <c r="A33" s="24">
        <v>27</v>
      </c>
      <c r="B33" s="7" t="s">
        <v>264</v>
      </c>
      <c r="C33" s="7" t="s">
        <v>265</v>
      </c>
      <c r="D33" s="7" t="s">
        <v>47</v>
      </c>
      <c r="E33" s="7" t="s">
        <v>59</v>
      </c>
      <c r="F33" s="7" t="s">
        <v>261</v>
      </c>
      <c r="G33" s="7" t="s">
        <v>262</v>
      </c>
      <c r="H33" s="25" t="s">
        <v>274</v>
      </c>
      <c r="I33" s="7" t="s">
        <v>142</v>
      </c>
      <c r="J33" s="7">
        <v>41</v>
      </c>
      <c r="K33" s="7" t="s">
        <v>196</v>
      </c>
      <c r="L33" s="7" t="s">
        <v>69</v>
      </c>
      <c r="M33" s="7" t="s">
        <v>70</v>
      </c>
      <c r="N33" s="7" t="s">
        <v>55</v>
      </c>
      <c r="O33" s="37">
        <v>200</v>
      </c>
      <c r="P33" s="7"/>
      <c r="Q33" s="37">
        <f t="shared" si="2"/>
        <v>200</v>
      </c>
      <c r="R33" s="7"/>
      <c r="S33" s="41">
        <v>200</v>
      </c>
      <c r="T33" s="7"/>
      <c r="U33" s="7"/>
      <c r="V33" s="7"/>
      <c r="W33" s="7"/>
      <c r="X33" s="7"/>
      <c r="Y33" s="7"/>
      <c r="Z33" s="7"/>
      <c r="AA33" s="7" t="s">
        <v>267</v>
      </c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</row>
  </sheetData>
  <mergeCells count="41">
    <mergeCell ref="A1:AM1"/>
    <mergeCell ref="A2:C2"/>
    <mergeCell ref="H2:M2"/>
    <mergeCell ref="V2:Z2"/>
    <mergeCell ref="AA2:AL2"/>
    <mergeCell ref="O3:Z3"/>
    <mergeCell ref="AD3:AL3"/>
    <mergeCell ref="Q4:U4"/>
    <mergeCell ref="X4:Z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4:O5"/>
    <mergeCell ref="P4:P5"/>
    <mergeCell ref="V4:V5"/>
    <mergeCell ref="AA3:AA5"/>
    <mergeCell ref="AB3:AB5"/>
    <mergeCell ref="AC3:AC5"/>
    <mergeCell ref="AD4:AD5"/>
    <mergeCell ref="AE4:AE5"/>
    <mergeCell ref="AF4:AF5"/>
    <mergeCell ref="AG4:AG5"/>
    <mergeCell ref="AH4:AH5"/>
    <mergeCell ref="AI4:AI5"/>
    <mergeCell ref="AJ4:AJ5"/>
    <mergeCell ref="AK4:AK5"/>
    <mergeCell ref="AL4:AL5"/>
    <mergeCell ref="AM3:AM5"/>
    <mergeCell ref="AN3:AN5"/>
    <mergeCell ref="AO3:AO5"/>
  </mergeCells>
  <dataValidations count="4">
    <dataValidation type="list" allowBlank="1" showInputMessage="1" showErrorMessage="1" sqref="AD24 AD7:AD15">
      <formula1>"正在编制实施方案,完成编制实施方案,完成实施方案审查 ,完成实施方案批复,发布招投标公告,完成招投标,已开工,已完工"</formula1>
    </dataValidation>
    <dataValidation type="list" allowBlank="1" showInputMessage="1" showErrorMessage="1" sqref="D7:D22 D24:D31">
      <formula1>"产业发展类,就业类,乡村建设类,易地搬迁后扶类,巩固拓展脱贫攻坚成果类,其他类"</formula1>
    </dataValidation>
    <dataValidation type="list" allowBlank="1" showInputMessage="1" showErrorMessage="1" sqref="E7:E22 E24:E27">
      <formula1>"新建,续建,改扩建"</formula1>
    </dataValidation>
    <dataValidation type="list" allowBlank="1" showInputMessage="1" showErrorMessage="1" sqref="N7:N33">
      <formula1>"巩固任务资金,以工代赈任务资金,少数民族发展任务资金,国有林场资金,国有农场资金,国有牧场资金,债券资金"</formula1>
    </dataValidation>
  </dataValidations>
  <pageMargins left="0.590277777777778" right="0.196527777777778" top="0.393055555555556" bottom="0.393055555555556" header="0.298611111111111" footer="0.298611111111111"/>
  <pageSetup paperSize="8" scale="53" fitToHeight="0" orientation="landscape" horizontalDpi="600"/>
  <headerFooter>
    <oddFooter>&amp;C第 &amp;P 页，共 &amp;N 页</oddFooter>
  </headerFooter>
  <rowBreaks count="2" manualBreakCount="2">
    <brk id="33" max="16383" man="1"/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项目库</vt:lpstr>
      <vt:lpstr>实施计划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儿子娃娃</dc:creator>
  <cp:lastModifiedBy>Administrator</cp:lastModifiedBy>
  <dcterms:created xsi:type="dcterms:W3CDTF">2021-11-29T09:11:00Z</dcterms:created>
  <dcterms:modified xsi:type="dcterms:W3CDTF">2025-07-28T10:05:27Z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0FCCC012C6FB4D4F97DCACE1853B62C7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